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75" windowWidth="15480" windowHeight="11640" activeTab="1"/>
  </bookViews>
  <sheets>
    <sheet name="BUDGET ESTIMATE" sheetId="1" r:id="rId1"/>
    <sheet name="Trainers cost" sheetId="2" r:id="rId2"/>
    <sheet name="Sheet3" sheetId="3" r:id="rId3"/>
  </sheets>
  <definedNames>
    <definedName name="_xlnm.Print_Area" localSheetId="0">'BUDGET ESTIMATE'!$A$1:$F$184</definedName>
    <definedName name="_xlnm.Print_Area" localSheetId="1">'Trainers cost'!$A$1:$O$45</definedName>
  </definedNames>
  <calcPr calcId="145621"/>
</workbook>
</file>

<file path=xl/calcChain.xml><?xml version="1.0" encoding="utf-8"?>
<calcChain xmlns="http://schemas.openxmlformats.org/spreadsheetml/2006/main">
  <c r="F18" i="1" l="1"/>
  <c r="F16" i="1" l="1"/>
  <c r="C8" i="2" l="1"/>
  <c r="C10" i="2"/>
  <c r="D7" i="2"/>
  <c r="C7" i="2"/>
  <c r="B31" i="1"/>
  <c r="B30" i="1"/>
  <c r="B16" i="1"/>
  <c r="F21" i="2"/>
  <c r="F39" i="1" l="1"/>
  <c r="B39" i="1" s="1"/>
  <c r="L28" i="2"/>
  <c r="M28" i="2"/>
  <c r="E33" i="2"/>
  <c r="Q33" i="2" s="1"/>
  <c r="F33" i="2"/>
  <c r="R33" i="2" s="1"/>
  <c r="G33" i="2"/>
  <c r="S33" i="2" s="1"/>
  <c r="H33" i="2"/>
  <c r="T33" i="2" s="1"/>
  <c r="I33" i="2"/>
  <c r="U33" i="2" s="1"/>
  <c r="J33" i="2"/>
  <c r="V33" i="2" s="1"/>
  <c r="K33" i="2"/>
  <c r="W33" i="2" s="1"/>
  <c r="L33" i="2"/>
  <c r="X33" i="2" s="1"/>
  <c r="M33" i="2"/>
  <c r="Y33" i="2" s="1"/>
  <c r="N33" i="2"/>
  <c r="Z33" i="2" s="1"/>
  <c r="O33" i="2"/>
  <c r="AA33" i="2" s="1"/>
  <c r="D33" i="2"/>
  <c r="P33" i="2" s="1"/>
  <c r="F40" i="1"/>
  <c r="F38" i="1"/>
  <c r="B38" i="1" s="1"/>
  <c r="F33" i="1"/>
  <c r="F34" i="1"/>
  <c r="F35" i="1"/>
  <c r="F32" i="1"/>
  <c r="F31" i="1"/>
  <c r="F30" i="1"/>
  <c r="F19" i="1"/>
  <c r="F17" i="1"/>
  <c r="F15" i="1"/>
  <c r="C18" i="2"/>
  <c r="F23" i="1" s="1"/>
  <c r="C17" i="2"/>
  <c r="F22" i="1" s="1"/>
  <c r="E28" i="2"/>
  <c r="F28" i="2"/>
  <c r="G28" i="2"/>
  <c r="H28" i="2"/>
  <c r="H21" i="2"/>
  <c r="I28" i="2"/>
  <c r="J28" i="2"/>
  <c r="K28" i="2"/>
  <c r="N28" i="2"/>
  <c r="O28" i="2"/>
  <c r="D28" i="2"/>
  <c r="E21" i="2"/>
  <c r="E32" i="2" s="1"/>
  <c r="Q32" i="2" s="1"/>
  <c r="G21" i="2"/>
  <c r="I21" i="2"/>
  <c r="I32" i="2" s="1"/>
  <c r="U32" i="2" s="1"/>
  <c r="J21" i="2"/>
  <c r="J29" i="2" s="1"/>
  <c r="K21" i="2"/>
  <c r="K29" i="2" s="1"/>
  <c r="L21" i="2"/>
  <c r="M21" i="2"/>
  <c r="M29" i="2" s="1"/>
  <c r="N21" i="2"/>
  <c r="N29" i="2" s="1"/>
  <c r="O21" i="2"/>
  <c r="O29" i="2" s="1"/>
  <c r="E40" i="2"/>
  <c r="F40" i="2"/>
  <c r="G40" i="2"/>
  <c r="H40" i="2"/>
  <c r="I40" i="2"/>
  <c r="J40" i="2"/>
  <c r="K40" i="2"/>
  <c r="L40" i="2"/>
  <c r="M40" i="2"/>
  <c r="N40" i="2"/>
  <c r="O40" i="2"/>
  <c r="D40" i="2"/>
  <c r="E39" i="2"/>
  <c r="F39" i="2"/>
  <c r="G39" i="2"/>
  <c r="H39" i="2"/>
  <c r="I39" i="2"/>
  <c r="J39" i="2"/>
  <c r="K39" i="2"/>
  <c r="L39" i="2"/>
  <c r="M39" i="2"/>
  <c r="N39" i="2"/>
  <c r="O39" i="2"/>
  <c r="D39" i="2"/>
  <c r="E38" i="2"/>
  <c r="F38" i="2"/>
  <c r="G38" i="2"/>
  <c r="H38" i="2"/>
  <c r="I38" i="2"/>
  <c r="J38" i="2"/>
  <c r="K38" i="2"/>
  <c r="L38" i="2"/>
  <c r="M38" i="2"/>
  <c r="N38" i="2"/>
  <c r="O38" i="2"/>
  <c r="D38" i="2"/>
  <c r="C38" i="2" s="1"/>
  <c r="C24" i="2" s="1"/>
  <c r="E37" i="2"/>
  <c r="F37" i="2"/>
  <c r="F41" i="2" s="1"/>
  <c r="G37" i="2"/>
  <c r="H37" i="2"/>
  <c r="I37" i="2"/>
  <c r="I41" i="2" s="1"/>
  <c r="J37" i="2"/>
  <c r="J41" i="2" s="1"/>
  <c r="J42" i="2" s="1"/>
  <c r="K37" i="2"/>
  <c r="K41" i="2" s="1"/>
  <c r="L37" i="2"/>
  <c r="L41" i="2" s="1"/>
  <c r="M37" i="2"/>
  <c r="M41" i="2" s="1"/>
  <c r="M42" i="2" s="1"/>
  <c r="N37" i="2"/>
  <c r="N41" i="2" s="1"/>
  <c r="N42" i="2" s="1"/>
  <c r="O37" i="2"/>
  <c r="D37" i="2"/>
  <c r="E27" i="2"/>
  <c r="F27" i="2"/>
  <c r="G27" i="2"/>
  <c r="H27" i="2"/>
  <c r="I27" i="2"/>
  <c r="J27" i="2"/>
  <c r="K27" i="2"/>
  <c r="L27" i="2"/>
  <c r="M27" i="2"/>
  <c r="N27" i="2"/>
  <c r="O27" i="2"/>
  <c r="D27" i="2"/>
  <c r="H31" i="2"/>
  <c r="T31" i="2" s="1"/>
  <c r="I31" i="2"/>
  <c r="U31" i="2" s="1"/>
  <c r="J31" i="2"/>
  <c r="V31" i="2" s="1"/>
  <c r="K31" i="2"/>
  <c r="W31" i="2" s="1"/>
  <c r="L31" i="2"/>
  <c r="X31" i="2" s="1"/>
  <c r="M31" i="2"/>
  <c r="Y31" i="2" s="1"/>
  <c r="N31" i="2"/>
  <c r="Z31" i="2" s="1"/>
  <c r="O31" i="2"/>
  <c r="AA31" i="2" s="1"/>
  <c r="D31" i="2"/>
  <c r="E31" i="2"/>
  <c r="Q31" i="2" s="1"/>
  <c r="F31" i="2"/>
  <c r="R31" i="2" s="1"/>
  <c r="G31" i="2"/>
  <c r="S31" i="2" s="1"/>
  <c r="H32" i="2"/>
  <c r="T32" i="2" s="1"/>
  <c r="J32" i="2"/>
  <c r="V32" i="2" s="1"/>
  <c r="L32" i="2"/>
  <c r="X32" i="2" s="1"/>
  <c r="N32" i="2"/>
  <c r="Z32" i="2" s="1"/>
  <c r="D21" i="2"/>
  <c r="D32" i="2" s="1"/>
  <c r="P32" i="2" s="1"/>
  <c r="G30" i="1"/>
  <c r="G32" i="2"/>
  <c r="S32" i="2" s="1"/>
  <c r="D41" i="2" l="1"/>
  <c r="D42" i="2" s="1"/>
  <c r="K42" i="2"/>
  <c r="I42" i="2"/>
  <c r="O32" i="2"/>
  <c r="AA32" i="2" s="1"/>
  <c r="M32" i="2"/>
  <c r="Y32" i="2" s="1"/>
  <c r="K32" i="2"/>
  <c r="W32" i="2" s="1"/>
  <c r="O41" i="2"/>
  <c r="O42" i="2" s="1"/>
  <c r="L42" i="2"/>
  <c r="F42" i="2"/>
  <c r="L29" i="2"/>
  <c r="C40" i="2"/>
  <c r="C25" i="2" s="1"/>
  <c r="AB33" i="2"/>
  <c r="B23" i="1" s="1"/>
  <c r="P31" i="2"/>
  <c r="D29" i="2"/>
  <c r="E29" i="2"/>
  <c r="H29" i="2"/>
  <c r="H41" i="2"/>
  <c r="H42" i="2" s="1"/>
  <c r="C39" i="2"/>
  <c r="F25" i="1" s="1"/>
  <c r="F29" i="2"/>
  <c r="E41" i="2"/>
  <c r="E42" i="2" s="1"/>
  <c r="G41" i="2"/>
  <c r="G42" i="2" s="1"/>
  <c r="G29" i="2"/>
  <c r="C28" i="2"/>
  <c r="F27" i="1"/>
  <c r="C37" i="2"/>
  <c r="C23" i="2" s="1"/>
  <c r="C22" i="2"/>
  <c r="I29" i="2"/>
  <c r="C21" i="2"/>
  <c r="F32" i="2"/>
  <c r="R32" i="2" s="1"/>
  <c r="F20" i="1"/>
  <c r="F36" i="1"/>
  <c r="F41" i="1"/>
  <c r="D39" i="1"/>
  <c r="C29" i="2" l="1"/>
  <c r="AB31" i="2"/>
  <c r="B24" i="1" s="1"/>
  <c r="F26" i="1"/>
  <c r="F24" i="1"/>
  <c r="F28" i="1" l="1"/>
  <c r="F43" i="1" s="1"/>
  <c r="F46" i="1" s="1"/>
  <c r="F48" i="1" s="1"/>
  <c r="F50" i="1" s="1"/>
  <c r="F52" i="1" s="1"/>
</calcChain>
</file>

<file path=xl/comments1.xml><?xml version="1.0" encoding="utf-8"?>
<comments xmlns="http://schemas.openxmlformats.org/spreadsheetml/2006/main">
  <authors>
    <author>Zuzana Liskova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3.2.3.1 of 30/2006/GB
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Please choose College or Hotel
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please use sheet Trainer`s Costs for calculation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3.2.1 of 30/2006/GB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3.2.4.2 of 30/2006/GB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3.2.1.2 of 30/2006/GB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Please choose College or Hotel
and see 3.2.1.1 of 30/2006/GB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3.2.1.1 of 30/2006/GB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3.2.1.1 of 30/2006/GB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Decision 30/2006/GB Article 3.2.2.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3.2.4.2 of 30/2006/GB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3.2.4.2 of 30/2006/GB, also experts are transported together with participants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Please choose College or Hotel
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3.2.2.1 of 30/2006/GB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3.2.2.1 of 30/2006/GB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3.2.2.1 of 30/2006/GB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Decision 30/2006/GB Article 3.2.3.2.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3.2.3.2 of 30/2006/GB</t>
        </r>
      </text>
    </comment>
    <comment ref="A39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3.2.3.2 of 30/2006/GB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3.2.3.3 of 30/2006/GB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3.2.4.1 of 30/2006/GB</t>
        </r>
      </text>
    </comment>
  </commentList>
</comments>
</file>

<file path=xl/comments2.xml><?xml version="1.0" encoding="utf-8"?>
<comments xmlns="http://schemas.openxmlformats.org/spreadsheetml/2006/main">
  <authors>
    <author>Zuzana Liskova</author>
  </authors>
  <commentList>
    <comment ref="D14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Decision 30/2006/GB Article 3.2.1
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Travel from MS to the country where the event takes place, see 3.2.1 of 30/2006/GB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between airport and accommodation, see 3.2.4.2 of 30/2006/GB
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3.2.1.2 of 30/2006/GB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3.2.1.2 of 30/2006/GB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3.2.1.2 of 30/2006/GB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3.2.1.1 of 30/2006/GB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Breakfast either here or with meals
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Lunch, Dinner (Breakfast only if not already included in the accommodation price)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Difference between regular dinner and farewell dinner or others occurring only once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Water, coffee, tea, etc.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How many days is the trainer present (multiplies meals, accomm, refresh)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Warning indicates that CEPOL Director`s approval is needed in Grant Agreement</t>
        </r>
      </text>
    </comment>
    <comment ref="B37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Lunch, Dinner (Breakfast only if not already included in the accommodation price)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Difference between regular dinner and farewell dinner or others occurring only once
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Breakfast either here or with meals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Water, coffee, tea, etc.</t>
        </r>
      </text>
    </comment>
  </commentList>
</comments>
</file>

<file path=xl/sharedStrings.xml><?xml version="1.0" encoding="utf-8"?>
<sst xmlns="http://schemas.openxmlformats.org/spreadsheetml/2006/main" count="118" uniqueCount="86">
  <si>
    <t>Costs for Participants</t>
  </si>
  <si>
    <t>Travel</t>
  </si>
  <si>
    <t>Local transport</t>
  </si>
  <si>
    <t>TOTAL</t>
  </si>
  <si>
    <t>5% CONTRIBUTION IN KIND</t>
  </si>
  <si>
    <t>Meals</t>
  </si>
  <si>
    <t>Refreshment (coffee breaks)</t>
  </si>
  <si>
    <t>Total Fee/ Salary compensation</t>
  </si>
  <si>
    <t xml:space="preserve">Meals per day </t>
  </si>
  <si>
    <t xml:space="preserve">Number of days </t>
  </si>
  <si>
    <t>TOTAL  costs for trainers</t>
  </si>
  <si>
    <t>Local Transport (airport)</t>
  </si>
  <si>
    <t>Extras (for Farewell dinner)</t>
  </si>
  <si>
    <t>Refreshment per day</t>
  </si>
  <si>
    <t>In Euro</t>
  </si>
  <si>
    <t>Total  Meals/ Farewell and Accommodation</t>
  </si>
  <si>
    <t>price per day</t>
  </si>
  <si>
    <t>number of days</t>
  </si>
  <si>
    <t>Fee/ salary compensation</t>
  </si>
  <si>
    <t>number of people</t>
  </si>
  <si>
    <t>Person considered as expert, trainer, lecturer, moderator, manager, administrator/assistant or additional invited guest</t>
  </si>
  <si>
    <t>Person 1</t>
  </si>
  <si>
    <t>Person 2</t>
  </si>
  <si>
    <t>Person 3</t>
  </si>
  <si>
    <t>Person 4</t>
  </si>
  <si>
    <t>Person 5</t>
  </si>
  <si>
    <t>Person 6</t>
  </si>
  <si>
    <t>Person 7</t>
  </si>
  <si>
    <t>Person 8</t>
  </si>
  <si>
    <t>Person 9</t>
  </si>
  <si>
    <t>Person 10</t>
  </si>
  <si>
    <t>Person 11</t>
  </si>
  <si>
    <t>Person 12</t>
  </si>
  <si>
    <t>Manager</t>
  </si>
  <si>
    <t>Assistant</t>
  </si>
  <si>
    <t>Guest</t>
  </si>
  <si>
    <t>Travel international</t>
  </si>
  <si>
    <t>Hotel</t>
  </si>
  <si>
    <t>Local transport (airport - accommodation)</t>
  </si>
  <si>
    <t>TOTAL COSTS FOR PREPARATORY GROUP MEETING:</t>
  </si>
  <si>
    <t>TOTAL COSTS FOR EXPERTS/TRAINERS AND OTHERS:</t>
  </si>
  <si>
    <t>Draft budget - budget line 3100</t>
  </si>
  <si>
    <t>Title of activity:</t>
  </si>
  <si>
    <t>Signature and Date</t>
  </si>
  <si>
    <t>College</t>
  </si>
  <si>
    <t xml:space="preserve">Local transport </t>
  </si>
  <si>
    <t>Costs for Lessons</t>
  </si>
  <si>
    <t>Lecture and Research Materials</t>
  </si>
  <si>
    <t>Organisational Costs (only in case of foundation or service provider)</t>
  </si>
  <si>
    <t>TOTAL COSTS FOR COSTS FOR LESSONS:</t>
  </si>
  <si>
    <t>price (per day or per type)</t>
  </si>
  <si>
    <t>Extras (Farewell Dinner)</t>
  </si>
  <si>
    <t>TOTAL COSTS FOR PARTICIPANTS</t>
  </si>
  <si>
    <t xml:space="preserve">Costs for the Preparatory Group Meeting </t>
  </si>
  <si>
    <t>Costs for Experts/Trainers  (use separate sheet)</t>
  </si>
  <si>
    <t>Local transport other (accommodation - venue)</t>
  </si>
  <si>
    <t>Fee/salary compensation per hour</t>
  </si>
  <si>
    <t>Fee/salary</t>
  </si>
  <si>
    <t>Warnings</t>
  </si>
  <si>
    <t>If warning displayed - CEPOL Director`s approval needed (Article 4 in Grant agreement)</t>
  </si>
  <si>
    <t>Total number of hours (all days)</t>
  </si>
  <si>
    <t>Fee per hour'</t>
  </si>
  <si>
    <t>Local Transport'</t>
  </si>
  <si>
    <t>Rent of Technical Equipment for Interpretation</t>
  </si>
  <si>
    <t>Trainer</t>
  </si>
  <si>
    <t xml:space="preserve">Trainer </t>
  </si>
  <si>
    <t>GRAND TOTAL (Including Reimbursable Organisational Costs)</t>
  </si>
  <si>
    <t>COURSE COSTS</t>
  </si>
  <si>
    <t>TOTAL REIMBURSABLE COSTS</t>
  </si>
  <si>
    <t>BUDGET - CB14</t>
  </si>
  <si>
    <t>Organiser:</t>
  </si>
  <si>
    <t>Number and year of activity:</t>
  </si>
  <si>
    <t>Accommodation</t>
  </si>
  <si>
    <t>Interpreters fees</t>
  </si>
  <si>
    <t>Accommodation per night</t>
  </si>
  <si>
    <t>Accommodation, Meals</t>
  </si>
  <si>
    <t>Fee per day'  - check if 450 Euro per day is kept</t>
  </si>
  <si>
    <t xml:space="preserve">   Page  1 of 1</t>
  </si>
  <si>
    <r>
      <t xml:space="preserve">                                                           </t>
    </r>
    <r>
      <rPr>
        <b/>
        <sz val="12"/>
        <rFont val="Palatino Linotype"/>
        <family val="1"/>
      </rPr>
      <t xml:space="preserve">
</t>
    </r>
  </si>
  <si>
    <t>CB14 - Budget template</t>
  </si>
  <si>
    <t>Fee per hour' / day</t>
  </si>
  <si>
    <t xml:space="preserve">
Document number:  TE.GRAG.999-1
Approval date:                  
</t>
  </si>
  <si>
    <t xml:space="preserve">                        CB14 - Budget Template
</t>
  </si>
  <si>
    <t xml:space="preserve">                CB14 - Budget Template</t>
  </si>
  <si>
    <t xml:space="preserve">
Document number:       FO.GRAG.015-1
Approval date:                        22/04/2014</t>
  </si>
  <si>
    <r>
      <rPr>
        <sz val="12"/>
        <rFont val="Palatino Linotype"/>
        <family val="1"/>
      </rPr>
      <t xml:space="preserve">Document number:                                   FO.GRAG.015-1
Approval date:                                                    22/04/2014   </t>
    </r>
    <r>
      <rPr>
        <sz val="20"/>
        <rFont val="Palatino Linotype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</si>
</sst>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64" formatCode="[$€-413]\ #,##0.00;[Red][$€-413]\ #,##0.00"/>
    <numFmt numFmtId="165" formatCode="[$€-413]\ #,##0.00"/>
    <numFmt numFmtId="166" formatCode="[$€-413]\ #,##0.00;[$€-413]\ \-#,##0.00"/>
    <numFmt numFmtId="167" formatCode="#,##0.00_ ;\-#,##0.00\ "/>
    <numFmt numFmtId="168" formatCode="_-* #,##0.00_-;\-* #,##0.00_-;_-* &quot;-&quot;_-;_-@_-"/>
    <numFmt numFmtId="169" formatCode="[$EUR]\ #,##0.00;\-[$EUR]\ #,##0.00"/>
  </numFmts>
  <fonts count="3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Palatino Linotyp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16"/>
      <color indexed="8"/>
      <name val="Palatino Linotype"/>
      <family val="1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1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10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sz val="14"/>
      <color indexed="8"/>
      <name val="Palatino Linotype"/>
      <family val="1"/>
    </font>
    <font>
      <i/>
      <sz val="11"/>
      <color indexed="8"/>
      <name val="Calibri"/>
      <family val="2"/>
    </font>
    <font>
      <b/>
      <sz val="10"/>
      <color indexed="10"/>
      <name val="Palatino Linotype"/>
      <family val="1"/>
    </font>
    <font>
      <sz val="10"/>
      <color indexed="8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b/>
      <sz val="22"/>
      <color indexed="8"/>
      <name val="Calibri"/>
      <family val="2"/>
    </font>
    <font>
      <sz val="22"/>
      <color indexed="8"/>
      <name val="Calibri"/>
      <family val="2"/>
    </font>
    <font>
      <b/>
      <sz val="16"/>
      <color indexed="8"/>
      <name val="Palatino Linotype"/>
      <family val="1"/>
    </font>
    <font>
      <sz val="14"/>
      <name val="Palatino Linotype"/>
      <family val="1"/>
    </font>
    <font>
      <sz val="8"/>
      <name val="Calibri"/>
      <family val="2"/>
    </font>
    <font>
      <b/>
      <sz val="12"/>
      <name val="Palatino Linotype"/>
      <family val="1"/>
    </font>
    <font>
      <sz val="20"/>
      <name val="Palatino Linotype"/>
      <family val="1"/>
    </font>
    <font>
      <sz val="20"/>
      <color theme="1"/>
      <name val="Palatino Linotype"/>
      <family val="1"/>
    </font>
    <font>
      <sz val="12"/>
      <color indexed="10"/>
      <name val="Calibri"/>
      <family val="2"/>
    </font>
    <font>
      <sz val="12"/>
      <name val="Palatino Linotype"/>
      <family val="1"/>
    </font>
    <font>
      <b/>
      <sz val="20"/>
      <name val="Palatino Linotype"/>
      <family val="1"/>
    </font>
    <font>
      <sz val="12"/>
      <color theme="1"/>
      <name val="Calibri"/>
      <family val="2"/>
      <scheme val="minor"/>
    </font>
    <font>
      <b/>
      <sz val="18"/>
      <color theme="1"/>
      <name val="Palatino Linotype"/>
      <family val="1"/>
    </font>
  </fonts>
  <fills count="9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8">
    <xf numFmtId="0" fontId="0" fillId="0" borderId="0" xfId="0"/>
    <xf numFmtId="0" fontId="0" fillId="2" borderId="1" xfId="0" applyFill="1" applyBorder="1" applyProtection="1"/>
    <xf numFmtId="0" fontId="0" fillId="0" borderId="0" xfId="0" applyProtection="1"/>
    <xf numFmtId="2" fontId="11" fillId="2" borderId="2" xfId="0" applyNumberFormat="1" applyFont="1" applyFill="1" applyBorder="1" applyAlignment="1" applyProtection="1">
      <alignment horizontal="center" vertical="center" wrapText="1"/>
    </xf>
    <xf numFmtId="2" fontId="11" fillId="2" borderId="3" xfId="0" applyNumberFormat="1" applyFont="1" applyFill="1" applyBorder="1" applyAlignment="1" applyProtection="1">
      <alignment horizontal="center" vertical="center" wrapText="1"/>
    </xf>
    <xf numFmtId="2" fontId="11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0" fillId="2" borderId="5" xfId="0" applyFont="1" applyFill="1" applyBorder="1" applyAlignment="1" applyProtection="1"/>
    <xf numFmtId="0" fontId="11" fillId="2" borderId="6" xfId="0" applyNumberFormat="1" applyFont="1" applyFill="1" applyBorder="1" applyAlignment="1" applyProtection="1">
      <alignment horizontal="right" vertical="center" indent="1"/>
    </xf>
    <xf numFmtId="0" fontId="10" fillId="2" borderId="7" xfId="0" applyFont="1" applyFill="1" applyBorder="1" applyProtection="1"/>
    <xf numFmtId="0" fontId="11" fillId="2" borderId="0" xfId="0" applyFont="1" applyFill="1" applyBorder="1" applyAlignment="1" applyProtection="1">
      <alignment horizontal="right" vertical="center" wrapText="1" indent="1"/>
    </xf>
    <xf numFmtId="4" fontId="10" fillId="3" borderId="8" xfId="0" applyNumberFormat="1" applyFont="1" applyFill="1" applyBorder="1" applyAlignment="1" applyProtection="1">
      <alignment horizontal="right" vertical="center" indent="1"/>
    </xf>
    <xf numFmtId="0" fontId="10" fillId="2" borderId="5" xfId="0" applyFont="1" applyFill="1" applyBorder="1" applyProtection="1"/>
    <xf numFmtId="164" fontId="11" fillId="4" borderId="6" xfId="0" applyNumberFormat="1" applyFont="1" applyFill="1" applyBorder="1" applyAlignment="1" applyProtection="1">
      <alignment horizontal="right" vertical="center" wrapText="1" indent="1"/>
    </xf>
    <xf numFmtId="4" fontId="10" fillId="3" borderId="6" xfId="0" applyNumberFormat="1" applyFont="1" applyFill="1" applyBorder="1" applyAlignment="1" applyProtection="1">
      <alignment horizontal="right" vertical="center" indent="1"/>
    </xf>
    <xf numFmtId="0" fontId="10" fillId="2" borderId="9" xfId="0" applyFont="1" applyFill="1" applyBorder="1" applyProtection="1"/>
    <xf numFmtId="164" fontId="11" fillId="4" borderId="8" xfId="0" applyNumberFormat="1" applyFont="1" applyFill="1" applyBorder="1" applyAlignment="1" applyProtection="1">
      <alignment horizontal="right" vertical="center" wrapText="1" indent="1"/>
    </xf>
    <xf numFmtId="4" fontId="10" fillId="3" borderId="10" xfId="0" applyNumberFormat="1" applyFont="1" applyFill="1" applyBorder="1" applyAlignment="1" applyProtection="1">
      <alignment horizontal="right" vertical="center" indent="1"/>
    </xf>
    <xf numFmtId="2" fontId="10" fillId="2" borderId="7" xfId="0" applyNumberFormat="1" applyFont="1" applyFill="1" applyBorder="1" applyAlignment="1" applyProtection="1">
      <alignment vertical="center" wrapText="1"/>
    </xf>
    <xf numFmtId="0" fontId="11" fillId="2" borderId="8" xfId="0" applyNumberFormat="1" applyFont="1" applyFill="1" applyBorder="1" applyAlignment="1" applyProtection="1">
      <alignment horizontal="right" vertical="center" wrapText="1" indent="1"/>
    </xf>
    <xf numFmtId="2" fontId="10" fillId="2" borderId="11" xfId="0" applyNumberFormat="1" applyFont="1" applyFill="1" applyBorder="1" applyAlignment="1" applyProtection="1">
      <alignment vertical="center" wrapText="1"/>
    </xf>
    <xf numFmtId="164" fontId="11" fillId="4" borderId="12" xfId="0" applyNumberFormat="1" applyFont="1" applyFill="1" applyBorder="1" applyAlignment="1" applyProtection="1">
      <alignment horizontal="right" vertical="center" wrapText="1" indent="1"/>
    </xf>
    <xf numFmtId="4" fontId="11" fillId="4" borderId="12" xfId="0" applyNumberFormat="1" applyFont="1" applyFill="1" applyBorder="1" applyAlignment="1" applyProtection="1">
      <alignment horizontal="right" vertical="center" indent="1"/>
    </xf>
    <xf numFmtId="2" fontId="10" fillId="2" borderId="9" xfId="0" applyNumberFormat="1" applyFont="1" applyFill="1" applyBorder="1" applyAlignment="1" applyProtection="1">
      <alignment vertical="center" wrapText="1"/>
    </xf>
    <xf numFmtId="164" fontId="11" fillId="4" borderId="10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Protection="1"/>
    <xf numFmtId="0" fontId="10" fillId="0" borderId="0" xfId="0" applyFont="1" applyProtection="1"/>
    <xf numFmtId="164" fontId="0" fillId="0" borderId="0" xfId="0" applyNumberFormat="1" applyProtection="1"/>
    <xf numFmtId="4" fontId="0" fillId="0" borderId="0" xfId="0" applyNumberFormat="1" applyProtection="1"/>
    <xf numFmtId="0" fontId="10" fillId="3" borderId="6" xfId="0" applyFont="1" applyFill="1" applyBorder="1" applyAlignment="1" applyProtection="1">
      <alignment horizontal="right" vertical="center" indent="1"/>
      <protection locked="0"/>
    </xf>
    <xf numFmtId="0" fontId="10" fillId="3" borderId="13" xfId="0" applyFont="1" applyFill="1" applyBorder="1" applyAlignment="1" applyProtection="1">
      <alignment horizontal="right" vertical="center" indent="1"/>
      <protection locked="0"/>
    </xf>
    <xf numFmtId="4" fontId="10" fillId="3" borderId="8" xfId="0" applyNumberFormat="1" applyFont="1" applyFill="1" applyBorder="1" applyAlignment="1" applyProtection="1">
      <alignment horizontal="right" vertical="center" indent="1"/>
      <protection locked="0"/>
    </xf>
    <xf numFmtId="4" fontId="10" fillId="3" borderId="14" xfId="0" applyNumberFormat="1" applyFont="1" applyFill="1" applyBorder="1" applyAlignment="1" applyProtection="1">
      <alignment horizontal="right" vertical="center" indent="1"/>
      <protection locked="0"/>
    </xf>
    <xf numFmtId="4" fontId="10" fillId="3" borderId="6" xfId="0" applyNumberFormat="1" applyFont="1" applyFill="1" applyBorder="1" applyAlignment="1" applyProtection="1">
      <alignment horizontal="right" vertical="center" indent="1"/>
      <protection locked="0"/>
    </xf>
    <xf numFmtId="4" fontId="10" fillId="3" borderId="10" xfId="0" applyNumberFormat="1" applyFont="1" applyFill="1" applyBorder="1" applyAlignment="1" applyProtection="1">
      <alignment horizontal="right" vertical="center" indent="1"/>
      <protection locked="0"/>
    </xf>
    <xf numFmtId="0" fontId="10" fillId="3" borderId="8" xfId="0" applyFont="1" applyFill="1" applyBorder="1" applyAlignment="1" applyProtection="1">
      <alignment horizontal="right" vertical="center" indent="1"/>
      <protection locked="0"/>
    </xf>
    <xf numFmtId="4" fontId="10" fillId="3" borderId="15" xfId="0" applyNumberFormat="1" applyFont="1" applyFill="1" applyBorder="1" applyAlignment="1" applyProtection="1">
      <alignment horizontal="right" vertical="center" indent="1"/>
      <protection locked="0"/>
    </xf>
    <xf numFmtId="2" fontId="11" fillId="3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</xf>
    <xf numFmtId="0" fontId="18" fillId="0" borderId="0" xfId="0" applyFont="1" applyProtection="1"/>
    <xf numFmtId="0" fontId="1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9" fillId="0" borderId="19" xfId="0" applyFont="1" applyBorder="1" applyProtection="1"/>
    <xf numFmtId="0" fontId="9" fillId="0" borderId="19" xfId="0" applyFont="1" applyBorder="1" applyAlignment="1" applyProtection="1">
      <alignment horizontal="center"/>
    </xf>
    <xf numFmtId="0" fontId="9" fillId="0" borderId="0" xfId="0" applyFont="1" applyProtection="1"/>
    <xf numFmtId="0" fontId="21" fillId="4" borderId="10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vertical="center" wrapText="1"/>
    </xf>
    <xf numFmtId="0" fontId="14" fillId="2" borderId="20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right" vertical="center" wrapText="1" indent="1"/>
    </xf>
    <xf numFmtId="0" fontId="9" fillId="0" borderId="0" xfId="0" applyFont="1" applyAlignment="1" applyProtection="1">
      <alignment vertical="center" wrapText="1"/>
    </xf>
    <xf numFmtId="41" fontId="9" fillId="2" borderId="8" xfId="0" applyNumberFormat="1" applyFont="1" applyFill="1" applyBorder="1" applyAlignment="1" applyProtection="1">
      <alignment vertical="center"/>
    </xf>
    <xf numFmtId="167" fontId="9" fillId="4" borderId="8" xfId="0" applyNumberFormat="1" applyFont="1" applyFill="1" applyBorder="1" applyAlignment="1" applyProtection="1">
      <alignment horizontal="right" vertical="center" indent="1"/>
    </xf>
    <xf numFmtId="0" fontId="15" fillId="4" borderId="21" xfId="0" applyFont="1" applyFill="1" applyBorder="1" applyAlignment="1" applyProtection="1">
      <alignment vertical="center"/>
    </xf>
    <xf numFmtId="0" fontId="19" fillId="0" borderId="0" xfId="0" applyFont="1" applyProtection="1"/>
    <xf numFmtId="0" fontId="20" fillId="0" borderId="0" xfId="0" applyFont="1" applyProtection="1"/>
    <xf numFmtId="0" fontId="15" fillId="4" borderId="8" xfId="0" applyFont="1" applyFill="1" applyBorder="1" applyAlignment="1" applyProtection="1">
      <alignment horizontal="left" vertical="center"/>
    </xf>
    <xf numFmtId="0" fontId="8" fillId="0" borderId="0" xfId="0" applyFont="1" applyProtection="1"/>
    <xf numFmtId="165" fontId="8" fillId="4" borderId="8" xfId="0" applyNumberFormat="1" applyFont="1" applyFill="1" applyBorder="1" applyAlignment="1" applyProtection="1">
      <alignment horizontal="right" vertical="center" indent="1"/>
    </xf>
    <xf numFmtId="41" fontId="8" fillId="2" borderId="8" xfId="0" applyNumberFormat="1" applyFont="1" applyFill="1" applyBorder="1" applyAlignment="1" applyProtection="1">
      <alignment horizontal="right" vertical="center" indent="1"/>
    </xf>
    <xf numFmtId="167" fontId="9" fillId="4" borderId="7" xfId="0" applyNumberFormat="1" applyFont="1" applyFill="1" applyBorder="1" applyAlignment="1" applyProtection="1">
      <alignment horizontal="right" vertical="center" indent="1"/>
    </xf>
    <xf numFmtId="166" fontId="8" fillId="4" borderId="8" xfId="0" applyNumberFormat="1" applyFont="1" applyFill="1" applyBorder="1" applyAlignment="1" applyProtection="1">
      <alignment horizontal="right" vertical="center" indent="1"/>
    </xf>
    <xf numFmtId="0" fontId="14" fillId="2" borderId="8" xfId="0" applyFont="1" applyFill="1" applyBorder="1" applyAlignment="1" applyProtection="1">
      <alignment horizontal="center" vertical="center" wrapText="1"/>
    </xf>
    <xf numFmtId="49" fontId="9" fillId="2" borderId="8" xfId="0" applyNumberFormat="1" applyFont="1" applyFill="1" applyBorder="1" applyAlignment="1" applyProtection="1">
      <alignment vertical="center"/>
    </xf>
    <xf numFmtId="164" fontId="8" fillId="4" borderId="8" xfId="0" applyNumberFormat="1" applyFont="1" applyFill="1" applyBorder="1" applyAlignment="1" applyProtection="1">
      <alignment horizontal="right" vertical="center" indent="1"/>
    </xf>
    <xf numFmtId="0" fontId="14" fillId="2" borderId="8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41" fontId="8" fillId="0" borderId="0" xfId="0" applyNumberFormat="1" applyFont="1" applyAlignment="1" applyProtection="1">
      <alignment vertical="center"/>
    </xf>
    <xf numFmtId="41" fontId="8" fillId="0" borderId="0" xfId="0" applyNumberFormat="1" applyFont="1" applyAlignment="1" applyProtection="1">
      <alignment horizontal="center" vertical="center"/>
    </xf>
    <xf numFmtId="164" fontId="8" fillId="0" borderId="0" xfId="0" applyNumberFormat="1" applyFont="1" applyAlignment="1" applyProtection="1">
      <alignment horizontal="right" vertical="center" indent="1"/>
    </xf>
    <xf numFmtId="0" fontId="5" fillId="0" borderId="0" xfId="0" applyFont="1" applyAlignment="1" applyProtection="1">
      <alignment vertical="center"/>
    </xf>
    <xf numFmtId="41" fontId="5" fillId="0" borderId="0" xfId="0" applyNumberFormat="1" applyFont="1" applyAlignment="1" applyProtection="1">
      <alignment vertical="center"/>
    </xf>
    <xf numFmtId="41" fontId="5" fillId="0" borderId="0" xfId="0" applyNumberFormat="1" applyFont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right" vertical="center" indent="1"/>
    </xf>
    <xf numFmtId="0" fontId="6" fillId="0" borderId="0" xfId="0" applyFont="1" applyProtection="1"/>
    <xf numFmtId="0" fontId="0" fillId="0" borderId="19" xfId="0" applyBorder="1" applyAlignment="1" applyProtection="1">
      <alignment horizontal="center"/>
    </xf>
    <xf numFmtId="0" fontId="0" fillId="0" borderId="19" xfId="0" applyBorder="1" applyProtection="1"/>
    <xf numFmtId="0" fontId="2" fillId="0" borderId="0" xfId="0" applyFont="1" applyProtection="1"/>
    <xf numFmtId="41" fontId="8" fillId="3" borderId="8" xfId="0" applyNumberFormat="1" applyFont="1" applyFill="1" applyBorder="1" applyAlignment="1" applyProtection="1">
      <alignment horizontal="center" vertical="center"/>
      <protection locked="0"/>
    </xf>
    <xf numFmtId="168" fontId="9" fillId="3" borderId="8" xfId="0" applyNumberFormat="1" applyFont="1" applyFill="1" applyBorder="1" applyAlignment="1" applyProtection="1">
      <alignment horizontal="right" vertical="center" indent="1"/>
      <protection locked="0"/>
    </xf>
    <xf numFmtId="168" fontId="9" fillId="3" borderId="7" xfId="0" applyNumberFormat="1" applyFont="1" applyFill="1" applyBorder="1" applyAlignment="1" applyProtection="1">
      <alignment horizontal="right" vertical="center" indent="1"/>
      <protection locked="0"/>
    </xf>
    <xf numFmtId="0" fontId="9" fillId="3" borderId="8" xfId="0" applyNumberFormat="1" applyFont="1" applyFill="1" applyBorder="1" applyAlignment="1" applyProtection="1">
      <alignment horizontal="center" vertical="center"/>
      <protection locked="0"/>
    </xf>
    <xf numFmtId="39" fontId="9" fillId="3" borderId="8" xfId="0" applyNumberFormat="1" applyFont="1" applyFill="1" applyBorder="1" applyAlignment="1" applyProtection="1">
      <alignment horizontal="right" vertical="center" indent="1"/>
      <protection locked="0"/>
    </xf>
    <xf numFmtId="49" fontId="9" fillId="3" borderId="8" xfId="0" applyNumberFormat="1" applyFont="1" applyFill="1" applyBorder="1" applyAlignment="1" applyProtection="1">
      <alignment horizontal="center" vertical="center"/>
      <protection locked="0"/>
    </xf>
    <xf numFmtId="49" fontId="9" fillId="3" borderId="20" xfId="0" applyNumberFormat="1" applyFont="1" applyFill="1" applyBorder="1" applyAlignment="1" applyProtection="1">
      <alignment horizontal="center" vertical="center"/>
      <protection locked="0"/>
    </xf>
    <xf numFmtId="39" fontId="9" fillId="2" borderId="8" xfId="0" applyNumberFormat="1" applyFont="1" applyFill="1" applyBorder="1" applyAlignment="1" applyProtection="1">
      <alignment vertical="center"/>
    </xf>
    <xf numFmtId="0" fontId="11" fillId="2" borderId="22" xfId="0" applyFont="1" applyFill="1" applyBorder="1" applyAlignment="1" applyProtection="1">
      <alignment horizontal="center" vertical="center" wrapText="1"/>
    </xf>
    <xf numFmtId="2" fontId="10" fillId="2" borderId="5" xfId="0" applyNumberFormat="1" applyFont="1" applyFill="1" applyBorder="1" applyAlignment="1" applyProtection="1">
      <alignment vertical="center" wrapText="1"/>
    </xf>
    <xf numFmtId="4" fontId="10" fillId="3" borderId="13" xfId="0" applyNumberFormat="1" applyFont="1" applyFill="1" applyBorder="1" applyAlignment="1" applyProtection="1">
      <alignment horizontal="right" vertical="center" indent="1"/>
      <protection locked="0"/>
    </xf>
    <xf numFmtId="164" fontId="11" fillId="4" borderId="23" xfId="0" applyNumberFormat="1" applyFont="1" applyFill="1" applyBorder="1" applyAlignment="1" applyProtection="1">
      <alignment horizontal="right" vertical="center" wrapText="1" indent="1"/>
    </xf>
    <xf numFmtId="164" fontId="11" fillId="4" borderId="24" xfId="0" applyNumberFormat="1" applyFont="1" applyFill="1" applyBorder="1" applyAlignment="1" applyProtection="1">
      <alignment horizontal="right" vertical="center" wrapText="1" indent="1"/>
    </xf>
    <xf numFmtId="0" fontId="10" fillId="3" borderId="8" xfId="0" applyFont="1" applyFill="1" applyBorder="1" applyAlignment="1" applyProtection="1">
      <alignment horizontal="right" vertical="center" indent="1"/>
    </xf>
    <xf numFmtId="0" fontId="10" fillId="3" borderId="14" xfId="0" applyFont="1" applyFill="1" applyBorder="1" applyAlignment="1" applyProtection="1">
      <alignment horizontal="right" vertical="center" indent="1"/>
      <protection locked="0"/>
    </xf>
    <xf numFmtId="0" fontId="10" fillId="3" borderId="14" xfId="0" applyFont="1" applyFill="1" applyBorder="1" applyAlignment="1" applyProtection="1">
      <alignment horizontal="right" vertical="center" indent="1"/>
    </xf>
    <xf numFmtId="4" fontId="11" fillId="4" borderId="25" xfId="0" applyNumberFormat="1" applyFont="1" applyFill="1" applyBorder="1" applyAlignment="1" applyProtection="1">
      <alignment horizontal="right" vertical="center" indent="1"/>
    </xf>
    <xf numFmtId="165" fontId="11" fillId="2" borderId="8" xfId="0" applyNumberFormat="1" applyFont="1" applyFill="1" applyBorder="1" applyAlignment="1" applyProtection="1">
      <alignment horizontal="right" vertical="center" wrapText="1" indent="1"/>
    </xf>
    <xf numFmtId="164" fontId="11" fillId="4" borderId="26" xfId="0" applyNumberFormat="1" applyFont="1" applyFill="1" applyBorder="1" applyAlignment="1" applyProtection="1">
      <alignment horizontal="right" vertical="center" wrapText="1" indent="1"/>
    </xf>
    <xf numFmtId="165" fontId="11" fillId="2" borderId="14" xfId="0" applyNumberFormat="1" applyFont="1" applyFill="1" applyBorder="1" applyAlignment="1" applyProtection="1">
      <alignment horizontal="right" vertical="center" wrapText="1" indent="1"/>
    </xf>
    <xf numFmtId="2" fontId="17" fillId="4" borderId="10" xfId="0" applyNumberFormat="1" applyFont="1" applyFill="1" applyBorder="1" applyAlignment="1" applyProtection="1">
      <alignment horizontal="center" vertical="center" wrapText="1"/>
    </xf>
    <xf numFmtId="2" fontId="17" fillId="4" borderId="15" xfId="0" applyNumberFormat="1" applyFont="1" applyFill="1" applyBorder="1" applyAlignment="1" applyProtection="1">
      <alignment horizontal="center" vertical="center" wrapText="1"/>
    </xf>
    <xf numFmtId="2" fontId="17" fillId="4" borderId="8" xfId="0" applyNumberFormat="1" applyFont="1" applyFill="1" applyBorder="1" applyAlignment="1" applyProtection="1">
      <alignment horizontal="center" vertical="center" wrapText="1"/>
    </xf>
    <xf numFmtId="2" fontId="17" fillId="4" borderId="14" xfId="0" applyNumberFormat="1" applyFont="1" applyFill="1" applyBorder="1" applyAlignment="1" applyProtection="1">
      <alignment horizontal="center" vertical="center" wrapText="1"/>
    </xf>
    <xf numFmtId="2" fontId="17" fillId="4" borderId="12" xfId="0" applyNumberFormat="1" applyFont="1" applyFill="1" applyBorder="1" applyAlignment="1" applyProtection="1">
      <alignment horizontal="center" vertical="center" wrapText="1"/>
    </xf>
    <xf numFmtId="2" fontId="17" fillId="4" borderId="25" xfId="0" applyNumberFormat="1" applyFont="1" applyFill="1" applyBorder="1" applyAlignment="1" applyProtection="1">
      <alignment horizontal="center" vertical="center" wrapText="1"/>
    </xf>
    <xf numFmtId="4" fontId="10" fillId="3" borderId="23" xfId="0" applyNumberFormat="1" applyFont="1" applyFill="1" applyBorder="1" applyAlignment="1" applyProtection="1">
      <alignment horizontal="right" vertical="center" indent="1"/>
      <protection locked="0"/>
    </xf>
    <xf numFmtId="4" fontId="10" fillId="3" borderId="27" xfId="0" applyNumberFormat="1" applyFont="1" applyFill="1" applyBorder="1" applyAlignment="1" applyProtection="1">
      <alignment horizontal="right" vertical="center" indent="1"/>
      <protection locked="0"/>
    </xf>
    <xf numFmtId="4" fontId="10" fillId="4" borderId="12" xfId="0" applyNumberFormat="1" applyFont="1" applyFill="1" applyBorder="1" applyAlignment="1" applyProtection="1">
      <alignment horizontal="right" vertical="center" indent="1"/>
    </xf>
    <xf numFmtId="4" fontId="10" fillId="4" borderId="25" xfId="0" applyNumberFormat="1" applyFont="1" applyFill="1" applyBorder="1" applyAlignment="1" applyProtection="1">
      <alignment horizontal="right" vertical="center" indent="1"/>
    </xf>
    <xf numFmtId="167" fontId="8" fillId="4" borderId="8" xfId="0" applyNumberFormat="1" applyFont="1" applyFill="1" applyBorder="1" applyAlignment="1" applyProtection="1">
      <alignment horizontal="right" vertical="center" indent="1"/>
    </xf>
    <xf numFmtId="0" fontId="0" fillId="0" borderId="0" xfId="0" applyAlignment="1" applyProtection="1">
      <alignment horizontal="right"/>
    </xf>
    <xf numFmtId="169" fontId="0" fillId="0" borderId="0" xfId="0" applyNumberFormat="1" applyAlignment="1" applyProtection="1">
      <alignment horizontal="left"/>
    </xf>
    <xf numFmtId="0" fontId="11" fillId="2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3" fillId="3" borderId="8" xfId="0" applyFont="1" applyFill="1" applyBorder="1" applyAlignment="1" applyProtection="1">
      <alignment horizontal="center" vertical="center"/>
      <protection locked="0"/>
    </xf>
    <xf numFmtId="2" fontId="0" fillId="0" borderId="0" xfId="0" applyNumberFormat="1" applyFont="1" applyProtection="1"/>
    <xf numFmtId="2" fontId="0" fillId="0" borderId="0" xfId="0" applyNumberFormat="1" applyProtection="1"/>
    <xf numFmtId="0" fontId="15" fillId="4" borderId="10" xfId="0" applyFont="1" applyFill="1" applyBorder="1" applyAlignment="1" applyProtection="1">
      <alignment horizontal="left" vertical="center"/>
    </xf>
    <xf numFmtId="41" fontId="8" fillId="3" borderId="10" xfId="0" applyNumberFormat="1" applyFont="1" applyFill="1" applyBorder="1" applyAlignment="1" applyProtection="1">
      <alignment horizontal="center" vertical="center"/>
      <protection locked="0"/>
    </xf>
    <xf numFmtId="0" fontId="14" fillId="6" borderId="7" xfId="0" applyFont="1" applyFill="1" applyBorder="1" applyAlignment="1" applyProtection="1">
      <alignment horizontal="center" vertical="center"/>
    </xf>
    <xf numFmtId="2" fontId="0" fillId="8" borderId="0" xfId="0" applyNumberFormat="1" applyFont="1" applyFill="1" applyProtection="1"/>
    <xf numFmtId="0" fontId="15" fillId="4" borderId="7" xfId="0" applyFont="1" applyFill="1" applyBorder="1" applyAlignment="1" applyProtection="1">
      <alignment vertical="center"/>
    </xf>
    <xf numFmtId="0" fontId="29" fillId="4" borderId="0" xfId="0" applyFont="1" applyFill="1" applyAlignment="1" applyProtection="1">
      <alignment horizontal="left" wrapText="1"/>
    </xf>
    <xf numFmtId="0" fontId="29" fillId="4" borderId="31" xfId="0" applyFont="1" applyFill="1" applyBorder="1" applyAlignment="1" applyProtection="1">
      <alignment horizontal="left"/>
    </xf>
    <xf numFmtId="0" fontId="29" fillId="4" borderId="31" xfId="0" applyFont="1" applyFill="1" applyBorder="1" applyAlignment="1" applyProtection="1">
      <alignment horizontal="left" vertical="center"/>
    </xf>
    <xf numFmtId="0" fontId="29" fillId="4" borderId="31" xfId="0" applyFont="1" applyFill="1" applyBorder="1" applyAlignment="1" applyProtection="1">
      <alignment horizontal="left" vertical="center" wrapText="1"/>
    </xf>
    <xf numFmtId="0" fontId="27" fillId="0" borderId="32" xfId="0" applyFont="1" applyFill="1" applyBorder="1" applyAlignment="1" applyProtection="1">
      <alignment horizontal="left" wrapText="1"/>
    </xf>
    <xf numFmtId="0" fontId="28" fillId="0" borderId="32" xfId="0" applyFont="1" applyBorder="1" applyAlignment="1">
      <alignment horizontal="left"/>
    </xf>
    <xf numFmtId="0" fontId="28" fillId="0" borderId="29" xfId="0" applyFont="1" applyBorder="1" applyAlignment="1">
      <alignment horizontal="left"/>
    </xf>
    <xf numFmtId="0" fontId="28" fillId="0" borderId="33" xfId="0" applyFont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32" fillId="0" borderId="0" xfId="0" applyFont="1" applyAlignment="1" applyProtection="1">
      <alignment horizontal="center"/>
    </xf>
    <xf numFmtId="0" fontId="32" fillId="0" borderId="0" xfId="0" applyFont="1" applyProtection="1"/>
    <xf numFmtId="0" fontId="0" fillId="0" borderId="32" xfId="0" applyBorder="1" applyProtection="1"/>
    <xf numFmtId="0" fontId="23" fillId="3" borderId="8" xfId="0" applyFont="1" applyFill="1" applyBorder="1" applyAlignment="1" applyProtection="1">
      <alignment horizontal="center" vertical="center"/>
    </xf>
    <xf numFmtId="0" fontId="31" fillId="0" borderId="28" xfId="0" applyFont="1" applyFill="1" applyBorder="1" applyAlignment="1" applyProtection="1">
      <alignment horizontal="left" vertical="center" wrapText="1"/>
    </xf>
    <xf numFmtId="0" fontId="31" fillId="0" borderId="32" xfId="0" applyFont="1" applyFill="1" applyBorder="1" applyAlignment="1" applyProtection="1">
      <alignment horizontal="left" vertical="center"/>
    </xf>
    <xf numFmtId="0" fontId="31" fillId="0" borderId="29" xfId="0" applyFont="1" applyFill="1" applyBorder="1" applyAlignment="1" applyProtection="1">
      <alignment horizontal="left" vertical="center"/>
    </xf>
    <xf numFmtId="0" fontId="31" fillId="0" borderId="45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33" xfId="0" applyFont="1" applyFill="1" applyBorder="1" applyAlignment="1" applyProtection="1">
      <alignment horizontal="left" vertical="center"/>
    </xf>
    <xf numFmtId="0" fontId="31" fillId="0" borderId="30" xfId="0" applyFont="1" applyFill="1" applyBorder="1" applyAlignment="1" applyProtection="1">
      <alignment horizontal="left" vertical="center"/>
    </xf>
    <xf numFmtId="0" fontId="31" fillId="0" borderId="19" xfId="0" applyFont="1" applyFill="1" applyBorder="1" applyAlignment="1" applyProtection="1">
      <alignment horizontal="left" vertical="center"/>
    </xf>
    <xf numFmtId="0" fontId="31" fillId="0" borderId="9" xfId="0" applyFont="1" applyFill="1" applyBorder="1" applyAlignment="1" applyProtection="1">
      <alignment horizontal="left" vertical="center"/>
    </xf>
    <xf numFmtId="0" fontId="14" fillId="6" borderId="30" xfId="0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4" borderId="21" xfId="0" applyFont="1" applyFill="1" applyBorder="1" applyAlignment="1" applyProtection="1">
      <alignment horizontal="center" vertical="center" wrapText="1"/>
    </xf>
    <xf numFmtId="0" fontId="21" fillId="4" borderId="7" xfId="0" applyFont="1" applyFill="1" applyBorder="1" applyAlignment="1" applyProtection="1">
      <alignment horizontal="center" vertical="center" wrapText="1"/>
    </xf>
    <xf numFmtId="0" fontId="15" fillId="4" borderId="21" xfId="0" applyFont="1" applyFill="1" applyBorder="1" applyAlignment="1" applyProtection="1">
      <alignment horizontal="left" vertical="center"/>
    </xf>
    <xf numFmtId="0" fontId="15" fillId="4" borderId="31" xfId="0" applyFont="1" applyFill="1" applyBorder="1" applyAlignment="1" applyProtection="1">
      <alignment horizontal="left" vertical="center"/>
    </xf>
    <xf numFmtId="0" fontId="0" fillId="0" borderId="31" xfId="0" applyBorder="1" applyAlignment="1">
      <alignment vertical="center"/>
    </xf>
    <xf numFmtId="0" fontId="0" fillId="0" borderId="7" xfId="0" applyBorder="1" applyAlignment="1">
      <alignment vertical="center"/>
    </xf>
    <xf numFmtId="0" fontId="27" fillId="0" borderId="28" xfId="0" applyFont="1" applyFill="1" applyBorder="1" applyAlignment="1" applyProtection="1">
      <alignment horizontal="left" vertical="top" wrapText="1"/>
    </xf>
    <xf numFmtId="0" fontId="28" fillId="0" borderId="32" xfId="0" applyFont="1" applyBorder="1" applyAlignment="1">
      <alignment horizontal="left" vertical="top"/>
    </xf>
    <xf numFmtId="0" fontId="28" fillId="0" borderId="29" xfId="0" applyFont="1" applyBorder="1" applyAlignment="1">
      <alignment horizontal="left" vertical="top"/>
    </xf>
    <xf numFmtId="0" fontId="28" fillId="0" borderId="45" xfId="0" applyFont="1" applyBorder="1" applyAlignment="1">
      <alignment horizontal="left" vertical="top"/>
    </xf>
    <xf numFmtId="0" fontId="28" fillId="0" borderId="0" xfId="0" applyFont="1" applyBorder="1" applyAlignment="1">
      <alignment horizontal="left" vertical="top"/>
    </xf>
    <xf numFmtId="0" fontId="28" fillId="0" borderId="33" xfId="0" applyFont="1" applyBorder="1" applyAlignment="1">
      <alignment horizontal="left" vertical="top"/>
    </xf>
    <xf numFmtId="0" fontId="28" fillId="0" borderId="30" xfId="0" applyFont="1" applyBorder="1" applyAlignment="1">
      <alignment horizontal="left" vertical="top"/>
    </xf>
    <xf numFmtId="0" fontId="28" fillId="0" borderId="19" xfId="0" applyFont="1" applyBorder="1" applyAlignment="1">
      <alignment horizontal="left" vertical="top"/>
    </xf>
    <xf numFmtId="0" fontId="28" fillId="0" borderId="9" xfId="0" applyFont="1" applyBorder="1" applyAlignment="1">
      <alignment horizontal="left" vertical="top"/>
    </xf>
    <xf numFmtId="0" fontId="0" fillId="0" borderId="31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7" fillId="0" borderId="0" xfId="0" applyFont="1" applyAlignment="1" applyProtection="1">
      <alignment horizontal="right" vertical="center" wrapText="1"/>
    </xf>
    <xf numFmtId="0" fontId="0" fillId="0" borderId="33" xfId="0" applyBorder="1" applyAlignment="1">
      <alignment horizontal="right" vertical="center"/>
    </xf>
    <xf numFmtId="0" fontId="0" fillId="0" borderId="33" xfId="0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33" xfId="0" applyBorder="1" applyAlignment="1">
      <alignment vertical="center" wrapText="1"/>
    </xf>
    <xf numFmtId="0" fontId="7" fillId="0" borderId="0" xfId="0" applyFont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vertical="center"/>
    </xf>
    <xf numFmtId="0" fontId="14" fillId="0" borderId="21" xfId="0" applyFont="1" applyBorder="1" applyAlignment="1" applyProtection="1">
      <alignment horizontal="right" vertical="center"/>
    </xf>
    <xf numFmtId="0" fontId="14" fillId="0" borderId="31" xfId="0" applyFont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right" vertical="center"/>
    </xf>
    <xf numFmtId="0" fontId="14" fillId="2" borderId="21" xfId="0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</xf>
    <xf numFmtId="0" fontId="14" fillId="2" borderId="28" xfId="0" applyFont="1" applyFill="1" applyBorder="1" applyAlignment="1" applyProtection="1">
      <alignment horizontal="center" vertical="center"/>
    </xf>
    <xf numFmtId="0" fontId="14" fillId="2" borderId="29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left" vertical="center"/>
    </xf>
    <xf numFmtId="0" fontId="15" fillId="4" borderId="30" xfId="0" applyFont="1" applyFill="1" applyBorder="1" applyAlignment="1" applyProtection="1">
      <alignment horizontal="left" vertical="center"/>
    </xf>
    <xf numFmtId="0" fontId="15" fillId="4" borderId="9" xfId="0" applyFont="1" applyFill="1" applyBorder="1" applyAlignment="1" applyProtection="1">
      <alignment horizontal="left" vertical="center"/>
    </xf>
    <xf numFmtId="0" fontId="16" fillId="0" borderId="0" xfId="0" applyFont="1" applyAlignment="1" applyProtection="1"/>
    <xf numFmtId="0" fontId="0" fillId="0" borderId="0" xfId="0" applyAlignment="1"/>
    <xf numFmtId="0" fontId="23" fillId="3" borderId="28" xfId="0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/>
    </xf>
    <xf numFmtId="0" fontId="23" fillId="2" borderId="31" xfId="0" applyFont="1" applyFill="1" applyBorder="1" applyAlignment="1" applyProtection="1">
      <alignment horizontal="center" vertical="center"/>
    </xf>
    <xf numFmtId="0" fontId="23" fillId="2" borderId="7" xfId="0" applyFont="1" applyFill="1" applyBorder="1" applyAlignment="1" applyProtection="1">
      <alignment horizontal="center" vertical="center"/>
    </xf>
    <xf numFmtId="0" fontId="14" fillId="7" borderId="8" xfId="0" applyFont="1" applyFill="1" applyBorder="1" applyAlignment="1" applyProtection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32" fillId="0" borderId="32" xfId="0" applyFont="1" applyBorder="1" applyAlignment="1" applyProtection="1">
      <alignment horizontal="center"/>
    </xf>
    <xf numFmtId="167" fontId="9" fillId="3" borderId="8" xfId="0" applyNumberFormat="1" applyFont="1" applyFill="1" applyBorder="1" applyAlignment="1" applyProtection="1">
      <alignment horizontal="center" vertical="center"/>
      <protection locked="0"/>
    </xf>
    <xf numFmtId="0" fontId="8" fillId="5" borderId="21" xfId="0" applyFont="1" applyFill="1" applyBorder="1" applyAlignment="1" applyProtection="1">
      <alignment horizontal="center" vertical="center"/>
    </xf>
    <xf numFmtId="0" fontId="8" fillId="5" borderId="31" xfId="0" applyFont="1" applyFill="1" applyBorder="1" applyAlignment="1" applyProtection="1">
      <alignment horizontal="center" vertical="center"/>
    </xf>
    <xf numFmtId="0" fontId="8" fillId="5" borderId="7" xfId="0" applyFont="1" applyFill="1" applyBorder="1" applyAlignment="1" applyProtection="1">
      <alignment horizontal="center" vertical="center"/>
    </xf>
    <xf numFmtId="0" fontId="5" fillId="5" borderId="21" xfId="0" applyFont="1" applyFill="1" applyBorder="1" applyAlignment="1" applyProtection="1">
      <alignment horizontal="center" vertical="center"/>
    </xf>
    <xf numFmtId="0" fontId="5" fillId="5" borderId="31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9" fontId="24" fillId="3" borderId="21" xfId="0" applyNumberFormat="1" applyFont="1" applyFill="1" applyBorder="1" applyAlignment="1" applyProtection="1">
      <alignment horizontal="center" vertical="center"/>
      <protection locked="0"/>
    </xf>
    <xf numFmtId="9" fontId="24" fillId="3" borderId="31" xfId="0" applyNumberFormat="1" applyFont="1" applyFill="1" applyBorder="1" applyAlignment="1" applyProtection="1">
      <alignment horizontal="center" vertical="center"/>
      <protection locked="0"/>
    </xf>
    <xf numFmtId="9" fontId="24" fillId="3" borderId="7" xfId="0" applyNumberFormat="1" applyFont="1" applyFill="1" applyBorder="1" applyAlignment="1" applyProtection="1">
      <alignment horizontal="center" vertical="center"/>
      <protection locked="0"/>
    </xf>
    <xf numFmtId="0" fontId="14" fillId="2" borderId="31" xfId="0" applyFont="1" applyFill="1" applyBorder="1" applyAlignment="1" applyProtection="1">
      <alignment horizontal="center" vertical="center"/>
    </xf>
    <xf numFmtId="0" fontId="30" fillId="0" borderId="28" xfId="0" applyFont="1" applyFill="1" applyBorder="1" applyAlignment="1" applyProtection="1">
      <alignment horizontal="left" vertical="top" wrapText="1"/>
    </xf>
    <xf numFmtId="0" fontId="32" fillId="0" borderId="32" xfId="0" applyFont="1" applyBorder="1" applyAlignment="1">
      <alignment horizontal="left" vertical="top"/>
    </xf>
    <xf numFmtId="0" fontId="32" fillId="0" borderId="29" xfId="0" applyFont="1" applyBorder="1" applyAlignment="1">
      <alignment horizontal="left" vertical="top"/>
    </xf>
    <xf numFmtId="0" fontId="32" fillId="0" borderId="45" xfId="0" applyFont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0" fontId="32" fillId="0" borderId="33" xfId="0" applyFont="1" applyBorder="1" applyAlignment="1">
      <alignment horizontal="left" vertical="top"/>
    </xf>
    <xf numFmtId="0" fontId="32" fillId="0" borderId="30" xfId="0" applyFont="1" applyBorder="1" applyAlignment="1">
      <alignment horizontal="left" vertical="top"/>
    </xf>
    <xf numFmtId="0" fontId="32" fillId="0" borderId="19" xfId="0" applyFont="1" applyBorder="1" applyAlignment="1">
      <alignment horizontal="left" vertical="top"/>
    </xf>
    <xf numFmtId="0" fontId="32" fillId="0" borderId="9" xfId="0" applyFont="1" applyBorder="1" applyAlignment="1">
      <alignment horizontal="left" vertical="top"/>
    </xf>
    <xf numFmtId="0" fontId="27" fillId="0" borderId="32" xfId="0" applyFont="1" applyFill="1" applyBorder="1" applyAlignment="1" applyProtection="1">
      <alignment horizontal="left" wrapText="1"/>
    </xf>
    <xf numFmtId="0" fontId="28" fillId="0" borderId="32" xfId="0" applyFont="1" applyBorder="1" applyAlignment="1">
      <alignment horizontal="left"/>
    </xf>
    <xf numFmtId="0" fontId="28" fillId="0" borderId="29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8" fillId="0" borderId="33" xfId="0" applyFont="1" applyBorder="1" applyAlignment="1">
      <alignment horizontal="left"/>
    </xf>
    <xf numFmtId="0" fontId="28" fillId="0" borderId="19" xfId="0" applyFont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0" fillId="0" borderId="3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6" fillId="0" borderId="28" xfId="0" applyFont="1" applyFill="1" applyBorder="1" applyAlignment="1" applyProtection="1">
      <alignment horizontal="center" wrapText="1"/>
    </xf>
    <xf numFmtId="0" fontId="0" fillId="0" borderId="45" xfId="0" applyBorder="1" applyAlignment="1">
      <alignment horizontal="center"/>
    </xf>
    <xf numFmtId="0" fontId="0" fillId="0" borderId="30" xfId="0" applyBorder="1" applyAlignment="1">
      <alignment horizontal="center"/>
    </xf>
    <xf numFmtId="0" fontId="28" fillId="0" borderId="32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2" xfId="0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19" xfId="0" applyBorder="1" applyAlignment="1">
      <alignment vertical="center"/>
    </xf>
    <xf numFmtId="0" fontId="0" fillId="0" borderId="19" xfId="0" applyBorder="1" applyAlignment="1"/>
    <xf numFmtId="0" fontId="23" fillId="2" borderId="45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left" vertical="center"/>
    </xf>
    <xf numFmtId="0" fontId="33" fillId="0" borderId="19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right"/>
    </xf>
    <xf numFmtId="0" fontId="0" fillId="0" borderId="0" xfId="0" applyAlignment="1">
      <alignment horizontal="right"/>
    </xf>
    <xf numFmtId="2" fontId="10" fillId="2" borderId="19" xfId="0" quotePrefix="1" applyNumberFormat="1" applyFont="1" applyFill="1" applyBorder="1" applyAlignment="1" applyProtection="1">
      <alignment horizontal="left" vertical="center" wrapText="1"/>
    </xf>
    <xf numFmtId="2" fontId="10" fillId="2" borderId="9" xfId="0" applyNumberFormat="1" applyFont="1" applyFill="1" applyBorder="1" applyAlignment="1" applyProtection="1">
      <alignment horizontal="left" vertical="center" wrapText="1"/>
    </xf>
    <xf numFmtId="2" fontId="10" fillId="2" borderId="31" xfId="0" applyNumberFormat="1" applyFont="1" applyFill="1" applyBorder="1" applyAlignment="1" applyProtection="1">
      <alignment horizontal="left" vertical="center" wrapText="1"/>
    </xf>
    <xf numFmtId="2" fontId="10" fillId="2" borderId="7" xfId="0" applyNumberFormat="1" applyFont="1" applyFill="1" applyBorder="1" applyAlignment="1" applyProtection="1">
      <alignment horizontal="left" vertical="center" wrapText="1"/>
    </xf>
    <xf numFmtId="2" fontId="10" fillId="2" borderId="35" xfId="0" quotePrefix="1" applyNumberFormat="1" applyFont="1" applyFill="1" applyBorder="1" applyAlignment="1" applyProtection="1">
      <alignment horizontal="left" vertical="center" wrapText="1"/>
    </xf>
    <xf numFmtId="2" fontId="10" fillId="2" borderId="11" xfId="0" applyNumberFormat="1" applyFont="1" applyFill="1" applyBorder="1" applyAlignment="1" applyProtection="1">
      <alignment horizontal="left" vertical="center" wrapText="1"/>
    </xf>
    <xf numFmtId="0" fontId="13" fillId="2" borderId="36" xfId="0" applyFont="1" applyFill="1" applyBorder="1" applyAlignment="1" applyProtection="1">
      <alignment horizontal="center"/>
    </xf>
    <xf numFmtId="0" fontId="13" fillId="2" borderId="37" xfId="0" applyFont="1" applyFill="1" applyBorder="1" applyAlignment="1" applyProtection="1">
      <alignment horizontal="center"/>
    </xf>
    <xf numFmtId="0" fontId="13" fillId="2" borderId="38" xfId="0" applyFont="1" applyFill="1" applyBorder="1" applyAlignment="1" applyProtection="1">
      <alignment horizontal="center"/>
    </xf>
    <xf numFmtId="2" fontId="11" fillId="2" borderId="7" xfId="0" applyNumberFormat="1" applyFont="1" applyFill="1" applyBorder="1" applyAlignment="1" applyProtection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center" wrapText="1"/>
    </xf>
    <xf numFmtId="0" fontId="11" fillId="2" borderId="39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34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" fillId="2" borderId="40" xfId="0" applyFont="1" applyFill="1" applyBorder="1" applyAlignment="1" applyProtection="1">
      <alignment horizontal="center" vertical="center" textRotation="45" wrapText="1"/>
    </xf>
    <xf numFmtId="0" fontId="1" fillId="2" borderId="41" xfId="0" applyFont="1" applyFill="1" applyBorder="1" applyAlignment="1" applyProtection="1">
      <alignment horizontal="center" vertical="center" textRotation="45" wrapText="1"/>
    </xf>
    <xf numFmtId="0" fontId="1" fillId="2" borderId="40" xfId="0" applyFont="1" applyFill="1" applyBorder="1" applyAlignment="1" applyProtection="1">
      <alignment horizontal="center" vertical="center" textRotation="60" wrapText="1"/>
    </xf>
    <xf numFmtId="0" fontId="1" fillId="2" borderId="42" xfId="0" applyFont="1" applyFill="1" applyBorder="1" applyAlignment="1" applyProtection="1">
      <alignment horizontal="center" vertical="center" textRotation="60" wrapText="1"/>
    </xf>
    <xf numFmtId="0" fontId="1" fillId="2" borderId="41" xfId="0" applyFont="1" applyFill="1" applyBorder="1" applyAlignment="1" applyProtection="1">
      <alignment horizontal="center" vertical="center" textRotation="60" wrapText="1"/>
    </xf>
    <xf numFmtId="0" fontId="1" fillId="2" borderId="40" xfId="0" applyFont="1" applyFill="1" applyBorder="1" applyAlignment="1" applyProtection="1">
      <alignment horizontal="center" vertical="center" textRotation="70" wrapText="1"/>
    </xf>
    <xf numFmtId="0" fontId="1" fillId="2" borderId="42" xfId="0" applyFont="1" applyFill="1" applyBorder="1" applyAlignment="1" applyProtection="1">
      <alignment horizontal="center" vertical="center" textRotation="70" wrapText="1"/>
    </xf>
    <xf numFmtId="0" fontId="1" fillId="2" borderId="43" xfId="0" applyFont="1" applyFill="1" applyBorder="1" applyAlignment="1" applyProtection="1">
      <alignment horizontal="center" vertical="center" textRotation="70" wrapText="1"/>
    </xf>
    <xf numFmtId="0" fontId="1" fillId="2" borderId="44" xfId="0" applyFont="1" applyFill="1" applyBorder="1" applyAlignment="1" applyProtection="1">
      <alignment horizontal="center" vertical="center" textRotation="75"/>
    </xf>
    <xf numFmtId="0" fontId="1" fillId="2" borderId="42" xfId="0" applyFont="1" applyFill="1" applyBorder="1" applyAlignment="1" applyProtection="1">
      <alignment horizontal="center" vertical="center" textRotation="75"/>
    </xf>
    <xf numFmtId="0" fontId="1" fillId="2" borderId="41" xfId="0" applyFont="1" applyFill="1" applyBorder="1" applyAlignment="1" applyProtection="1">
      <alignment horizontal="center" vertical="center" textRotation="75"/>
    </xf>
    <xf numFmtId="2" fontId="11" fillId="4" borderId="34" xfId="0" applyNumberFormat="1" applyFont="1" applyFill="1" applyBorder="1" applyAlignment="1" applyProtection="1">
      <alignment horizontal="center" vertical="center" wrapText="1"/>
    </xf>
    <xf numFmtId="2" fontId="11" fillId="4" borderId="33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wrapText="1"/>
    </xf>
    <xf numFmtId="0" fontId="0" fillId="0" borderId="0" xfId="0" applyBorder="1" applyAlignment="1">
      <alignment horizontal="center"/>
    </xf>
    <xf numFmtId="0" fontId="28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vertical="center"/>
    </xf>
    <xf numFmtId="0" fontId="28" fillId="0" borderId="45" xfId="0" applyFont="1" applyBorder="1" applyAlignment="1">
      <alignment vertical="center"/>
    </xf>
    <xf numFmtId="0" fontId="28" fillId="0" borderId="33" xfId="0" applyFont="1" applyBorder="1" applyAlignment="1">
      <alignment vertical="center"/>
    </xf>
    <xf numFmtId="0" fontId="28" fillId="0" borderId="3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7" fillId="0" borderId="28" xfId="0" applyFont="1" applyFill="1" applyBorder="1" applyAlignment="1" applyProtection="1">
      <alignment horizontal="left" wrapText="1"/>
    </xf>
    <xf numFmtId="0" fontId="28" fillId="0" borderId="45" xfId="0" applyFont="1" applyBorder="1" applyAlignment="1">
      <alignment horizontal="left"/>
    </xf>
    <xf numFmtId="0" fontId="28" fillId="0" borderId="3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080"/>
      <color rgb="FFFF33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40967</xdr:rowOff>
    </xdr:from>
    <xdr:to>
      <xdr:col>0</xdr:col>
      <xdr:colOff>1209675</xdr:colOff>
      <xdr:row>3</xdr:row>
      <xdr:rowOff>0</xdr:rowOff>
    </xdr:to>
    <xdr:pic>
      <xdr:nvPicPr>
        <xdr:cNvPr id="1060" name="Picture 1" descr="Cepol Logo FullColo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40967"/>
          <a:ext cx="933450" cy="616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104775</xdr:rowOff>
    </xdr:from>
    <xdr:to>
      <xdr:col>1</xdr:col>
      <xdr:colOff>561976</xdr:colOff>
      <xdr:row>2</xdr:row>
      <xdr:rowOff>363379</xdr:rowOff>
    </xdr:to>
    <xdr:pic>
      <xdr:nvPicPr>
        <xdr:cNvPr id="6" name="Picture 1" descr="Cepol Logo FullColo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104775"/>
          <a:ext cx="1085850" cy="639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0</xdr:rowOff>
    </xdr:from>
    <xdr:to>
      <xdr:col>0</xdr:col>
      <xdr:colOff>1762125</xdr:colOff>
      <xdr:row>2</xdr:row>
      <xdr:rowOff>409575</xdr:rowOff>
    </xdr:to>
    <xdr:pic>
      <xdr:nvPicPr>
        <xdr:cNvPr id="2" name="Picture 1" descr="Cepol Logo FullColo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0"/>
          <a:ext cx="1543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V184"/>
  <sheetViews>
    <sheetView zoomScale="85" zoomScaleNormal="85" workbookViewId="0">
      <selection activeCell="E18" sqref="E18"/>
    </sheetView>
  </sheetViews>
  <sheetFormatPr defaultColWidth="9.140625" defaultRowHeight="15" x14ac:dyDescent="0.25"/>
  <cols>
    <col min="1" max="1" width="55.140625" style="2" customWidth="1"/>
    <col min="2" max="2" width="33.42578125" style="2" customWidth="1"/>
    <col min="3" max="3" width="18.28515625" style="2" customWidth="1"/>
    <col min="4" max="4" width="17.42578125" style="40" customWidth="1"/>
    <col min="5" max="5" width="18.28515625" style="40" customWidth="1"/>
    <col min="6" max="6" width="28.42578125" style="2" customWidth="1"/>
    <col min="7" max="7" width="11.7109375" style="41" hidden="1" customWidth="1"/>
    <col min="8" max="8" width="5.5703125" style="2" hidden="1" customWidth="1"/>
    <col min="9" max="9" width="13.85546875" style="2" hidden="1" customWidth="1"/>
    <col min="10" max="10" width="12.140625" style="2" hidden="1" customWidth="1"/>
    <col min="11" max="11" width="14.85546875" style="2" hidden="1" customWidth="1"/>
    <col min="12" max="12" width="34.42578125" style="2" hidden="1" customWidth="1"/>
    <col min="13" max="13" width="29.85546875" style="2" hidden="1" customWidth="1"/>
    <col min="14" max="14" width="13.85546875" style="2" hidden="1" customWidth="1"/>
    <col min="15" max="15" width="12.140625" style="2" hidden="1" customWidth="1"/>
    <col min="16" max="16" width="14.85546875" style="2" hidden="1" customWidth="1"/>
    <col min="17" max="17" width="48" style="2" hidden="1" customWidth="1"/>
    <col min="18" max="18" width="10.28515625" style="2" hidden="1" customWidth="1"/>
    <col min="19" max="48" width="0" style="2" hidden="1" customWidth="1"/>
    <col min="49" max="16384" width="9.140625" style="2"/>
  </cols>
  <sheetData>
    <row r="1" spans="1:12" ht="15" customHeight="1" x14ac:dyDescent="0.25">
      <c r="A1" s="140" t="s">
        <v>82</v>
      </c>
      <c r="B1" s="141"/>
      <c r="C1" s="142"/>
      <c r="D1" s="158" t="s">
        <v>85</v>
      </c>
      <c r="E1" s="159"/>
      <c r="F1" s="160"/>
    </row>
    <row r="2" spans="1:12" ht="15" customHeight="1" x14ac:dyDescent="0.25">
      <c r="A2" s="143"/>
      <c r="B2" s="144"/>
      <c r="C2" s="145"/>
      <c r="D2" s="161"/>
      <c r="E2" s="162"/>
      <c r="F2" s="163"/>
    </row>
    <row r="3" spans="1:12" s="43" customFormat="1" ht="21.75" customHeight="1" x14ac:dyDescent="0.25">
      <c r="A3" s="146"/>
      <c r="B3" s="147"/>
      <c r="C3" s="148"/>
      <c r="D3" s="164"/>
      <c r="E3" s="165"/>
      <c r="F3" s="166"/>
      <c r="G3" s="42"/>
    </row>
    <row r="4" spans="1:12" s="43" customFormat="1" ht="17.25" x14ac:dyDescent="0.25">
      <c r="A4" s="44"/>
      <c r="B4" s="44"/>
      <c r="C4" s="44"/>
      <c r="D4" s="44"/>
      <c r="E4" s="44"/>
      <c r="F4" s="44"/>
      <c r="G4" s="42"/>
    </row>
    <row r="5" spans="1:12" s="45" customFormat="1" ht="28.5" customHeight="1" x14ac:dyDescent="0.25">
      <c r="A5" s="195" t="s">
        <v>69</v>
      </c>
      <c r="B5" s="196"/>
      <c r="C5" s="196"/>
      <c r="D5" s="196"/>
      <c r="E5" s="196"/>
      <c r="F5" s="197"/>
    </row>
    <row r="6" spans="1:12" s="45" customFormat="1" ht="21" x14ac:dyDescent="0.25">
      <c r="D6" s="46"/>
      <c r="E6" s="46"/>
    </row>
    <row r="7" spans="1:12" s="45" customFormat="1" ht="39.950000000000003" customHeight="1" x14ac:dyDescent="0.25">
      <c r="A7" s="169" t="s">
        <v>71</v>
      </c>
      <c r="B7" s="170"/>
      <c r="C7" s="119"/>
      <c r="D7" s="139">
        <v>2016</v>
      </c>
      <c r="L7" s="45" t="s">
        <v>37</v>
      </c>
    </row>
    <row r="8" spans="1:12" s="45" customFormat="1" ht="27.75" customHeight="1" x14ac:dyDescent="0.25">
      <c r="A8" s="169" t="s">
        <v>70</v>
      </c>
      <c r="B8" s="171"/>
      <c r="C8" s="189"/>
      <c r="D8" s="190"/>
      <c r="E8" s="191"/>
      <c r="F8" s="118"/>
      <c r="L8" s="45" t="s">
        <v>44</v>
      </c>
    </row>
    <row r="9" spans="1:12" s="45" customFormat="1" ht="27.75" customHeight="1" x14ac:dyDescent="0.25">
      <c r="A9" s="172"/>
      <c r="B9" s="173"/>
      <c r="C9" s="192"/>
      <c r="D9" s="193"/>
      <c r="E9" s="194"/>
      <c r="F9" s="118"/>
    </row>
    <row r="10" spans="1:12" s="45" customFormat="1" ht="24.75" customHeight="1" x14ac:dyDescent="0.25">
      <c r="A10" s="174" t="s">
        <v>42</v>
      </c>
      <c r="B10" s="170"/>
      <c r="C10" s="189"/>
      <c r="D10" s="190"/>
      <c r="E10" s="191"/>
    </row>
    <row r="11" spans="1:12" s="45" customFormat="1" ht="24.75" customHeight="1" x14ac:dyDescent="0.25">
      <c r="A11" s="175"/>
      <c r="B11" s="176"/>
      <c r="C11" s="192"/>
      <c r="D11" s="193"/>
      <c r="E11" s="194"/>
    </row>
    <row r="12" spans="1:12" s="49" customFormat="1" ht="18.75" x14ac:dyDescent="0.3">
      <c r="A12" s="47"/>
      <c r="B12" s="47"/>
      <c r="C12" s="47"/>
      <c r="D12" s="48"/>
      <c r="E12" s="48"/>
      <c r="F12" s="47"/>
      <c r="G12" s="41"/>
    </row>
    <row r="13" spans="1:12" s="51" customFormat="1" ht="49.5" customHeight="1" x14ac:dyDescent="0.25">
      <c r="A13" s="152" t="s">
        <v>41</v>
      </c>
      <c r="B13" s="153"/>
      <c r="C13" s="50"/>
      <c r="D13" s="50"/>
      <c r="E13" s="50"/>
      <c r="F13" s="50" t="s">
        <v>3</v>
      </c>
    </row>
    <row r="14" spans="1:12" s="54" customFormat="1" ht="39.75" customHeight="1" x14ac:dyDescent="0.25">
      <c r="A14" s="180" t="s">
        <v>53</v>
      </c>
      <c r="B14" s="181"/>
      <c r="C14" s="52" t="s">
        <v>50</v>
      </c>
      <c r="D14" s="52" t="s">
        <v>19</v>
      </c>
      <c r="E14" s="52" t="s">
        <v>17</v>
      </c>
      <c r="F14" s="53"/>
    </row>
    <row r="15" spans="1:12" s="49" customFormat="1" ht="24.75" customHeight="1" x14ac:dyDescent="0.3">
      <c r="A15" s="154" t="s">
        <v>1</v>
      </c>
      <c r="B15" s="184"/>
      <c r="C15" s="85"/>
      <c r="D15" s="87"/>
      <c r="E15" s="55"/>
      <c r="F15" s="56">
        <f>+C15*D15</f>
        <v>0</v>
      </c>
    </row>
    <row r="16" spans="1:12" s="49" customFormat="1" ht="33.75" customHeight="1" x14ac:dyDescent="0.3">
      <c r="A16" s="57" t="s">
        <v>45</v>
      </c>
      <c r="B16" s="127" t="str">
        <f>IF(C16&gt;60,"Max 60 Eur-CEPOL's Director Authorisation required"," ")</f>
        <v xml:space="preserve"> </v>
      </c>
      <c r="C16" s="85"/>
      <c r="D16" s="87"/>
      <c r="E16" s="55"/>
      <c r="F16" s="56">
        <f>+C16*D16</f>
        <v>0</v>
      </c>
      <c r="G16" s="58"/>
      <c r="H16" s="59"/>
    </row>
    <row r="17" spans="1:22" s="49" customFormat="1" ht="24.75" customHeight="1" x14ac:dyDescent="0.3">
      <c r="A17" s="60" t="s">
        <v>72</v>
      </c>
      <c r="B17" s="84" t="s">
        <v>44</v>
      </c>
      <c r="C17" s="86"/>
      <c r="D17" s="87"/>
      <c r="E17" s="87"/>
      <c r="F17" s="56">
        <f>+C17*D17*E17</f>
        <v>0</v>
      </c>
      <c r="H17" s="58"/>
      <c r="K17" s="61"/>
    </row>
    <row r="18" spans="1:22" s="49" customFormat="1" ht="24.75" customHeight="1" x14ac:dyDescent="0.3">
      <c r="A18" s="185" t="s">
        <v>5</v>
      </c>
      <c r="B18" s="186"/>
      <c r="C18" s="85"/>
      <c r="D18" s="87"/>
      <c r="E18" s="87"/>
      <c r="F18" s="56">
        <f>+C18*D18*E18</f>
        <v>0</v>
      </c>
      <c r="K18" s="61"/>
    </row>
    <row r="19" spans="1:22" s="49" customFormat="1" ht="24.75" customHeight="1" x14ac:dyDescent="0.3">
      <c r="A19" s="154" t="s">
        <v>6</v>
      </c>
      <c r="B19" s="184"/>
      <c r="C19" s="85"/>
      <c r="D19" s="87"/>
      <c r="E19" s="87"/>
      <c r="F19" s="56">
        <f>+C19*D19*E19</f>
        <v>0</v>
      </c>
    </row>
    <row r="20" spans="1:22" s="49" customFormat="1" ht="20.100000000000001" customHeight="1" x14ac:dyDescent="0.3">
      <c r="A20" s="177" t="s">
        <v>39</v>
      </c>
      <c r="B20" s="178"/>
      <c r="C20" s="178"/>
      <c r="D20" s="178"/>
      <c r="E20" s="179"/>
      <c r="F20" s="62">
        <f>SUM(F15:F19)</f>
        <v>0</v>
      </c>
    </row>
    <row r="21" spans="1:22" s="61" customFormat="1" ht="32.1" customHeight="1" x14ac:dyDescent="0.3">
      <c r="A21" s="182" t="s">
        <v>54</v>
      </c>
      <c r="B21" s="183"/>
      <c r="C21" s="198"/>
      <c r="D21" s="199"/>
      <c r="E21" s="199"/>
      <c r="F21" s="63"/>
      <c r="S21" s="49"/>
      <c r="T21" s="49"/>
      <c r="U21" s="49"/>
      <c r="V21" s="49"/>
    </row>
    <row r="22" spans="1:22" s="61" customFormat="1" ht="24.75" customHeight="1" x14ac:dyDescent="0.3">
      <c r="A22" s="154" t="s">
        <v>1</v>
      </c>
      <c r="B22" s="155"/>
      <c r="C22" s="167"/>
      <c r="D22" s="167"/>
      <c r="E22" s="168"/>
      <c r="F22" s="64">
        <f>+'Trainers cost'!C17</f>
        <v>0</v>
      </c>
    </row>
    <row r="23" spans="1:22" s="61" customFormat="1" ht="24.75" customHeight="1" x14ac:dyDescent="0.3">
      <c r="A23" s="57" t="s">
        <v>2</v>
      </c>
      <c r="B23" s="129" t="str">
        <f>IF('Trainers cost'!AB33&gt;0,"CEPOL's Director Authorisation required"," ")</f>
        <v xml:space="preserve"> </v>
      </c>
      <c r="C23" s="128"/>
      <c r="D23" s="128"/>
      <c r="E23" s="126"/>
      <c r="F23" s="64">
        <f>+'Trainers cost'!C18</f>
        <v>0</v>
      </c>
    </row>
    <row r="24" spans="1:22" s="61" customFormat="1" ht="24.75" customHeight="1" x14ac:dyDescent="0.3">
      <c r="A24" s="57" t="s">
        <v>18</v>
      </c>
      <c r="B24" s="129" t="str">
        <f>IF('Trainers cost'!AB31&gt;0,"CEPOL's Director Authorisation required"," ")</f>
        <v xml:space="preserve"> </v>
      </c>
      <c r="C24" s="128"/>
      <c r="D24" s="128"/>
      <c r="E24" s="124"/>
      <c r="F24" s="64">
        <f>+'Trainers cost'!C21</f>
        <v>0</v>
      </c>
      <c r="S24" s="49"/>
    </row>
    <row r="25" spans="1:22" s="61" customFormat="1" ht="24.75" customHeight="1" x14ac:dyDescent="0.3">
      <c r="A25" s="122" t="s">
        <v>72</v>
      </c>
      <c r="B25" s="123" t="s">
        <v>37</v>
      </c>
      <c r="C25" s="149"/>
      <c r="D25" s="150"/>
      <c r="E25" s="151"/>
      <c r="F25" s="64">
        <f>+'Trainers cost'!C39</f>
        <v>0</v>
      </c>
    </row>
    <row r="26" spans="1:22" s="61" customFormat="1" ht="24.75" customHeight="1" x14ac:dyDescent="0.3">
      <c r="A26" s="154" t="s">
        <v>5</v>
      </c>
      <c r="B26" s="155"/>
      <c r="C26" s="156"/>
      <c r="D26" s="156"/>
      <c r="E26" s="157"/>
      <c r="F26" s="64">
        <f>+'Trainers cost'!C37+'Trainers cost'!C38</f>
        <v>0</v>
      </c>
    </row>
    <row r="27" spans="1:22" s="61" customFormat="1" ht="24.75" customHeight="1" x14ac:dyDescent="0.3">
      <c r="A27" s="154" t="s">
        <v>6</v>
      </c>
      <c r="B27" s="155"/>
      <c r="C27" s="156"/>
      <c r="D27" s="156"/>
      <c r="E27" s="157"/>
      <c r="F27" s="64">
        <f>+'Trainers cost'!C40</f>
        <v>0</v>
      </c>
    </row>
    <row r="28" spans="1:22" s="61" customFormat="1" ht="20.100000000000001" customHeight="1" x14ac:dyDescent="0.3">
      <c r="A28" s="177" t="s">
        <v>40</v>
      </c>
      <c r="B28" s="178"/>
      <c r="C28" s="178"/>
      <c r="D28" s="178"/>
      <c r="E28" s="179"/>
      <c r="F28" s="65">
        <f>SUM(F22:F27)</f>
        <v>0</v>
      </c>
    </row>
    <row r="29" spans="1:22" s="61" customFormat="1" ht="42" x14ac:dyDescent="0.3">
      <c r="A29" s="180" t="s">
        <v>0</v>
      </c>
      <c r="B29" s="181"/>
      <c r="C29" s="66" t="s">
        <v>16</v>
      </c>
      <c r="D29" s="66" t="s">
        <v>19</v>
      </c>
      <c r="E29" s="66" t="s">
        <v>17</v>
      </c>
      <c r="F29" s="63"/>
    </row>
    <row r="30" spans="1:22" s="49" customFormat="1" ht="36" customHeight="1" x14ac:dyDescent="0.3">
      <c r="A30" s="57" t="s">
        <v>38</v>
      </c>
      <c r="B30" s="130" t="str">
        <f>IF(C30&gt;60,"Max 60 Eur-CEPOL's Director Authorisation required"," ")</f>
        <v xml:space="preserve"> </v>
      </c>
      <c r="C30" s="88"/>
      <c r="D30" s="89"/>
      <c r="E30" s="67"/>
      <c r="F30" s="56">
        <f>+C30*D30</f>
        <v>0</v>
      </c>
      <c r="G30" s="58" t="e">
        <f>IF((F30/D30)&gt;60,"Max 60 exceeded-approval of CEPOL Director needed"," ")</f>
        <v>#DIV/0!</v>
      </c>
    </row>
    <row r="31" spans="1:22" s="49" customFormat="1" ht="36.75" customHeight="1" x14ac:dyDescent="0.3">
      <c r="A31" s="57" t="s">
        <v>55</v>
      </c>
      <c r="B31" s="130" t="str">
        <f>IF(C31&gt;300,"Max 300 Eur-CEPOL's Director Authorisation required"," ")</f>
        <v xml:space="preserve"> </v>
      </c>
      <c r="C31" s="88"/>
      <c r="D31" s="91"/>
      <c r="E31" s="89"/>
      <c r="F31" s="56">
        <f>+C31*E31</f>
        <v>0</v>
      </c>
    </row>
    <row r="32" spans="1:22" s="49" customFormat="1" ht="24.75" customHeight="1" x14ac:dyDescent="0.3">
      <c r="A32" s="60" t="s">
        <v>72</v>
      </c>
      <c r="B32" s="84" t="s">
        <v>37</v>
      </c>
      <c r="C32" s="88"/>
      <c r="D32" s="90"/>
      <c r="E32" s="89"/>
      <c r="F32" s="56">
        <f>+C32*D32*E32</f>
        <v>0</v>
      </c>
    </row>
    <row r="33" spans="1:7" s="49" customFormat="1" ht="24.75" customHeight="1" x14ac:dyDescent="0.3">
      <c r="A33" s="154" t="s">
        <v>5</v>
      </c>
      <c r="B33" s="184"/>
      <c r="C33" s="88"/>
      <c r="D33" s="90"/>
      <c r="E33" s="89"/>
      <c r="F33" s="56">
        <f>+C33*D33*E33</f>
        <v>0</v>
      </c>
    </row>
    <row r="34" spans="1:7" s="49" customFormat="1" ht="24.75" customHeight="1" x14ac:dyDescent="0.3">
      <c r="A34" s="154" t="s">
        <v>51</v>
      </c>
      <c r="B34" s="184"/>
      <c r="C34" s="88"/>
      <c r="D34" s="90"/>
      <c r="E34" s="89"/>
      <c r="F34" s="56">
        <f>+C34*D34*E34</f>
        <v>0</v>
      </c>
    </row>
    <row r="35" spans="1:7" s="49" customFormat="1" ht="24.75" customHeight="1" x14ac:dyDescent="0.3">
      <c r="A35" s="154" t="s">
        <v>6</v>
      </c>
      <c r="B35" s="184"/>
      <c r="C35" s="88"/>
      <c r="D35" s="90"/>
      <c r="E35" s="89"/>
      <c r="F35" s="56">
        <f>+C35*D35*E35</f>
        <v>0</v>
      </c>
    </row>
    <row r="36" spans="1:7" s="49" customFormat="1" ht="20.100000000000001" customHeight="1" x14ac:dyDescent="0.3">
      <c r="A36" s="177" t="s">
        <v>52</v>
      </c>
      <c r="B36" s="178"/>
      <c r="C36" s="178"/>
      <c r="D36" s="178"/>
      <c r="E36" s="179"/>
      <c r="F36" s="68">
        <f>SUM(F30:F35)</f>
        <v>0</v>
      </c>
    </row>
    <row r="37" spans="1:7" s="49" customFormat="1" ht="42" x14ac:dyDescent="0.3">
      <c r="A37" s="182" t="s">
        <v>46</v>
      </c>
      <c r="B37" s="183"/>
      <c r="C37" s="66" t="s">
        <v>16</v>
      </c>
      <c r="D37" s="69"/>
      <c r="E37" s="66" t="s">
        <v>17</v>
      </c>
      <c r="F37" s="63"/>
    </row>
    <row r="38" spans="1:7" s="49" customFormat="1" ht="21" x14ac:dyDescent="0.3">
      <c r="A38" s="57" t="s">
        <v>73</v>
      </c>
      <c r="B38" s="130" t="str">
        <f>IF(E38=0,"",IF((F38/E38)&gt;1500,"Max 1500 Eur-CEPOL's Director Authorisation required"," "))</f>
        <v/>
      </c>
      <c r="C38" s="86"/>
      <c r="D38" s="69"/>
      <c r="E38" s="87"/>
      <c r="F38" s="56">
        <f>+C38*E38</f>
        <v>0</v>
      </c>
      <c r="G38" s="58"/>
    </row>
    <row r="39" spans="1:7" s="49" customFormat="1" ht="21" x14ac:dyDescent="0.3">
      <c r="A39" s="57" t="s">
        <v>63</v>
      </c>
      <c r="B39" s="130" t="str">
        <f>IF(E39=0,"",IF((F39/E39)&gt;750,"Max 750 Eur-CEPOL's Director Authorisation require"," "))</f>
        <v/>
      </c>
      <c r="C39" s="85"/>
      <c r="D39" s="71" t="str">
        <f>IF(F39&gt;3000,"Max 3000/Week"," ")</f>
        <v xml:space="preserve"> </v>
      </c>
      <c r="E39" s="87"/>
      <c r="F39" s="56">
        <f>+C39*E39</f>
        <v>0</v>
      </c>
      <c r="G39" s="58"/>
    </row>
    <row r="40" spans="1:7" s="49" customFormat="1" ht="24.75" customHeight="1" x14ac:dyDescent="0.3">
      <c r="A40" s="57" t="s">
        <v>47</v>
      </c>
      <c r="B40" s="70"/>
      <c r="C40" s="201"/>
      <c r="D40" s="201"/>
      <c r="E40" s="201"/>
      <c r="F40" s="56">
        <f>+C40</f>
        <v>0</v>
      </c>
      <c r="G40" s="58"/>
    </row>
    <row r="41" spans="1:7" s="49" customFormat="1" ht="20.100000000000001" customHeight="1" x14ac:dyDescent="0.3">
      <c r="A41" s="177" t="s">
        <v>49</v>
      </c>
      <c r="B41" s="178"/>
      <c r="C41" s="178"/>
      <c r="D41" s="178"/>
      <c r="E41" s="179"/>
      <c r="F41" s="65">
        <f>SUM(F38:F40)</f>
        <v>0</v>
      </c>
    </row>
    <row r="42" spans="1:7" s="49" customFormat="1" ht="12.75" customHeight="1" x14ac:dyDescent="0.3">
      <c r="A42" s="72"/>
      <c r="B42" s="72"/>
      <c r="C42" s="73"/>
      <c r="D42" s="74"/>
      <c r="E42" s="74"/>
      <c r="F42" s="75"/>
    </row>
    <row r="43" spans="1:7" s="49" customFormat="1" ht="36.75" customHeight="1" x14ac:dyDescent="0.3">
      <c r="A43" s="202" t="s">
        <v>67</v>
      </c>
      <c r="B43" s="203"/>
      <c r="C43" s="203"/>
      <c r="D43" s="203"/>
      <c r="E43" s="204"/>
      <c r="F43" s="114">
        <f>+F41+F36+F28+F20</f>
        <v>0</v>
      </c>
    </row>
    <row r="44" spans="1:7" s="49" customFormat="1" ht="12.75" customHeight="1" x14ac:dyDescent="0.3">
      <c r="A44" s="72"/>
      <c r="B44" s="72"/>
      <c r="C44" s="73"/>
      <c r="D44" s="74"/>
      <c r="E44" s="74"/>
      <c r="F44" s="75"/>
    </row>
    <row r="45" spans="1:7" s="49" customFormat="1" ht="12.75" customHeight="1" x14ac:dyDescent="0.3">
      <c r="A45" s="180"/>
      <c r="B45" s="211"/>
      <c r="C45" s="211"/>
      <c r="D45" s="211"/>
      <c r="E45" s="211"/>
      <c r="F45" s="181"/>
    </row>
    <row r="46" spans="1:7" s="49" customFormat="1" ht="24.75" customHeight="1" x14ac:dyDescent="0.3">
      <c r="A46" s="57" t="s">
        <v>48</v>
      </c>
      <c r="B46" s="70"/>
      <c r="C46" s="208"/>
      <c r="D46" s="209"/>
      <c r="E46" s="210"/>
      <c r="F46" s="114">
        <f>+F43*C46</f>
        <v>0</v>
      </c>
      <c r="G46" s="58"/>
    </row>
    <row r="47" spans="1:7" s="49" customFormat="1" ht="12.75" customHeight="1" x14ac:dyDescent="0.3">
      <c r="A47" s="72"/>
      <c r="B47" s="72"/>
      <c r="C47" s="73"/>
      <c r="D47" s="74"/>
      <c r="E47" s="74"/>
      <c r="F47" s="75"/>
    </row>
    <row r="48" spans="1:7" s="49" customFormat="1" ht="36.75" customHeight="1" x14ac:dyDescent="0.3">
      <c r="A48" s="202" t="s">
        <v>68</v>
      </c>
      <c r="B48" s="203"/>
      <c r="C48" s="203"/>
      <c r="D48" s="203"/>
      <c r="E48" s="204"/>
      <c r="F48" s="114">
        <f>+F43+F46</f>
        <v>0</v>
      </c>
    </row>
    <row r="49" spans="1:6" s="49" customFormat="1" ht="12.75" customHeight="1" x14ac:dyDescent="0.3">
      <c r="A49" s="72"/>
      <c r="B49" s="72"/>
      <c r="C49" s="73"/>
      <c r="D49" s="74"/>
      <c r="E49" s="74"/>
      <c r="F49" s="75"/>
    </row>
    <row r="50" spans="1:6" s="49" customFormat="1" ht="36.75" customHeight="1" x14ac:dyDescent="0.3">
      <c r="A50" s="202" t="s">
        <v>4</v>
      </c>
      <c r="B50" s="203"/>
      <c r="C50" s="203"/>
      <c r="D50" s="203"/>
      <c r="E50" s="204"/>
      <c r="F50" s="114">
        <f>+F48*0.05</f>
        <v>0</v>
      </c>
    </row>
    <row r="51" spans="1:6" s="80" customFormat="1" ht="12.75" customHeight="1" x14ac:dyDescent="0.35">
      <c r="A51" s="76"/>
      <c r="B51" s="76"/>
      <c r="C51" s="77"/>
      <c r="D51" s="78"/>
      <c r="E51" s="78"/>
      <c r="F51" s="79"/>
    </row>
    <row r="52" spans="1:6" s="80" customFormat="1" ht="36.75" customHeight="1" x14ac:dyDescent="0.35">
      <c r="A52" s="205" t="s">
        <v>66</v>
      </c>
      <c r="B52" s="206"/>
      <c r="C52" s="206"/>
      <c r="D52" s="206"/>
      <c r="E52" s="207"/>
      <c r="F52" s="114">
        <f>+F50+F48</f>
        <v>0</v>
      </c>
    </row>
    <row r="53" spans="1:6" x14ac:dyDescent="0.25">
      <c r="A53" s="115"/>
      <c r="B53" s="116"/>
    </row>
    <row r="54" spans="1:6" x14ac:dyDescent="0.25">
      <c r="A54" s="115"/>
      <c r="B54" s="116"/>
    </row>
    <row r="55" spans="1:6" x14ac:dyDescent="0.25">
      <c r="A55" s="115"/>
      <c r="B55" s="116"/>
    </row>
    <row r="56" spans="1:6" x14ac:dyDescent="0.25">
      <c r="A56" s="115"/>
      <c r="B56" s="116"/>
    </row>
    <row r="57" spans="1:6" x14ac:dyDescent="0.25">
      <c r="A57" s="115"/>
      <c r="B57" s="116"/>
    </row>
    <row r="58" spans="1:6" x14ac:dyDescent="0.25">
      <c r="A58" s="115"/>
      <c r="B58" s="116"/>
    </row>
    <row r="60" spans="1:6" x14ac:dyDescent="0.25">
      <c r="F60" s="27"/>
    </row>
    <row r="61" spans="1:6" x14ac:dyDescent="0.25">
      <c r="D61" s="81"/>
      <c r="E61" s="81"/>
      <c r="F61" s="82"/>
    </row>
    <row r="62" spans="1:6" ht="15.75" x14ac:dyDescent="0.25">
      <c r="A62" s="187"/>
      <c r="B62" s="188"/>
      <c r="D62" s="200" t="s">
        <v>43</v>
      </c>
      <c r="E62" s="200"/>
      <c r="F62" s="200"/>
    </row>
    <row r="63" spans="1:6" ht="15" hidden="1" customHeight="1" x14ac:dyDescent="0.25">
      <c r="D63" s="136"/>
      <c r="E63" s="136"/>
      <c r="F63" s="137"/>
    </row>
    <row r="64" spans="1:6" ht="15" hidden="1" customHeight="1" x14ac:dyDescent="0.25">
      <c r="D64" s="136"/>
      <c r="E64" s="136"/>
      <c r="F64" s="137"/>
    </row>
    <row r="65" spans="1:6" ht="15" hidden="1" customHeight="1" x14ac:dyDescent="0.25">
      <c r="D65" s="136"/>
      <c r="E65" s="136"/>
      <c r="F65" s="137"/>
    </row>
    <row r="66" spans="1:6" ht="15" hidden="1" customHeight="1" x14ac:dyDescent="0.25">
      <c r="D66" s="136"/>
      <c r="E66" s="136"/>
      <c r="F66" s="137"/>
    </row>
    <row r="67" spans="1:6" ht="15" hidden="1" customHeight="1" x14ac:dyDescent="0.25">
      <c r="D67" s="136"/>
      <c r="E67" s="136"/>
      <c r="F67" s="137"/>
    </row>
    <row r="68" spans="1:6" ht="15" hidden="1" customHeight="1" x14ac:dyDescent="0.25">
      <c r="D68" s="136"/>
      <c r="E68" s="136"/>
      <c r="F68" s="137"/>
    </row>
    <row r="69" spans="1:6" ht="15" hidden="1" customHeight="1" x14ac:dyDescent="0.25">
      <c r="D69" s="136"/>
      <c r="E69" s="136"/>
      <c r="F69" s="137"/>
    </row>
    <row r="70" spans="1:6" ht="15" hidden="1" customHeight="1" x14ac:dyDescent="0.25">
      <c r="D70" s="136"/>
      <c r="E70" s="136"/>
      <c r="F70" s="137"/>
    </row>
    <row r="71" spans="1:6" ht="15" hidden="1" customHeight="1" x14ac:dyDescent="0.25">
      <c r="D71" s="136"/>
      <c r="E71" s="136"/>
      <c r="F71" s="137"/>
    </row>
    <row r="72" spans="1:6" ht="15" hidden="1" customHeight="1" x14ac:dyDescent="0.3">
      <c r="A72" s="83"/>
      <c r="B72" s="83"/>
      <c r="D72" s="136"/>
      <c r="E72" s="136"/>
      <c r="F72" s="137"/>
    </row>
    <row r="73" spans="1:6" ht="15" hidden="1" customHeight="1" x14ac:dyDescent="0.3">
      <c r="A73" s="83"/>
      <c r="B73" s="83"/>
      <c r="D73" s="136"/>
      <c r="E73" s="136"/>
      <c r="F73" s="137"/>
    </row>
    <row r="74" spans="1:6" ht="15" hidden="1" customHeight="1" x14ac:dyDescent="0.25">
      <c r="D74" s="136"/>
      <c r="E74" s="136"/>
      <c r="F74" s="137"/>
    </row>
    <row r="75" spans="1:6" ht="15" hidden="1" customHeight="1" x14ac:dyDescent="0.25">
      <c r="D75" s="136"/>
      <c r="E75" s="136"/>
      <c r="F75" s="137"/>
    </row>
    <row r="76" spans="1:6" ht="15" hidden="1" customHeight="1" x14ac:dyDescent="0.25">
      <c r="D76" s="136"/>
      <c r="E76" s="136"/>
      <c r="F76" s="137"/>
    </row>
    <row r="77" spans="1:6" ht="15" hidden="1" customHeight="1" x14ac:dyDescent="0.25">
      <c r="D77" s="136"/>
      <c r="E77" s="136"/>
      <c r="F77" s="137"/>
    </row>
    <row r="78" spans="1:6" ht="15" hidden="1" customHeight="1" x14ac:dyDescent="0.25">
      <c r="D78" s="136"/>
      <c r="E78" s="136"/>
      <c r="F78" s="137"/>
    </row>
    <row r="79" spans="1:6" ht="15" hidden="1" customHeight="1" x14ac:dyDescent="0.25">
      <c r="D79" s="136"/>
      <c r="E79" s="136"/>
      <c r="F79" s="137"/>
    </row>
    <row r="80" spans="1:6" ht="15" hidden="1" customHeight="1" x14ac:dyDescent="0.25">
      <c r="D80" s="136"/>
      <c r="E80" s="136"/>
      <c r="F80" s="137"/>
    </row>
    <row r="81" spans="4:6" ht="15" hidden="1" customHeight="1" x14ac:dyDescent="0.25">
      <c r="D81" s="136"/>
      <c r="E81" s="136"/>
      <c r="F81" s="137"/>
    </row>
    <row r="82" spans="4:6" ht="15" hidden="1" customHeight="1" x14ac:dyDescent="0.25">
      <c r="D82" s="136"/>
      <c r="E82" s="136"/>
      <c r="F82" s="137"/>
    </row>
    <row r="83" spans="4:6" ht="15" hidden="1" customHeight="1" x14ac:dyDescent="0.25">
      <c r="D83" s="136"/>
      <c r="E83" s="136"/>
      <c r="F83" s="137"/>
    </row>
    <row r="84" spans="4:6" ht="15" hidden="1" customHeight="1" x14ac:dyDescent="0.25">
      <c r="D84" s="136"/>
      <c r="E84" s="136"/>
      <c r="F84" s="137"/>
    </row>
    <row r="85" spans="4:6" ht="15" hidden="1" customHeight="1" x14ac:dyDescent="0.25">
      <c r="D85" s="136"/>
      <c r="E85" s="136"/>
      <c r="F85" s="137"/>
    </row>
    <row r="86" spans="4:6" ht="15" hidden="1" customHeight="1" x14ac:dyDescent="0.25">
      <c r="D86" s="136"/>
      <c r="E86" s="136"/>
      <c r="F86" s="137"/>
    </row>
    <row r="87" spans="4:6" ht="15" hidden="1" customHeight="1" x14ac:dyDescent="0.25">
      <c r="D87" s="136"/>
      <c r="E87" s="136"/>
      <c r="F87" s="137"/>
    </row>
    <row r="88" spans="4:6" ht="15" hidden="1" customHeight="1" x14ac:dyDescent="0.25">
      <c r="D88" s="136"/>
      <c r="E88" s="136"/>
      <c r="F88" s="137"/>
    </row>
    <row r="89" spans="4:6" ht="15" hidden="1" customHeight="1" x14ac:dyDescent="0.25">
      <c r="D89" s="136"/>
      <c r="E89" s="136"/>
      <c r="F89" s="137"/>
    </row>
    <row r="90" spans="4:6" ht="15" hidden="1" customHeight="1" x14ac:dyDescent="0.25">
      <c r="D90" s="136"/>
      <c r="E90" s="136"/>
      <c r="F90" s="137"/>
    </row>
    <row r="91" spans="4:6" ht="15" hidden="1" customHeight="1" x14ac:dyDescent="0.25">
      <c r="D91" s="136"/>
      <c r="E91" s="136"/>
      <c r="F91" s="137"/>
    </row>
    <row r="92" spans="4:6" ht="15" hidden="1" customHeight="1" x14ac:dyDescent="0.25">
      <c r="D92" s="136"/>
      <c r="E92" s="136"/>
      <c r="F92" s="137"/>
    </row>
    <row r="93" spans="4:6" ht="15" hidden="1" customHeight="1" x14ac:dyDescent="0.25">
      <c r="D93" s="136"/>
      <c r="E93" s="136"/>
      <c r="F93" s="137"/>
    </row>
    <row r="94" spans="4:6" ht="15" hidden="1" customHeight="1" x14ac:dyDescent="0.25">
      <c r="D94" s="136"/>
      <c r="E94" s="136"/>
      <c r="F94" s="137"/>
    </row>
    <row r="95" spans="4:6" ht="15" hidden="1" customHeight="1" x14ac:dyDescent="0.25">
      <c r="D95" s="136"/>
      <c r="E95" s="136"/>
      <c r="F95" s="137"/>
    </row>
    <row r="96" spans="4:6" ht="15" hidden="1" customHeight="1" x14ac:dyDescent="0.25">
      <c r="D96" s="136"/>
      <c r="E96" s="136"/>
      <c r="F96" s="137"/>
    </row>
    <row r="97" spans="4:6" ht="15" hidden="1" customHeight="1" x14ac:dyDescent="0.25">
      <c r="D97" s="136"/>
      <c r="E97" s="136"/>
      <c r="F97" s="137"/>
    </row>
    <row r="98" spans="4:6" ht="15" hidden="1" customHeight="1" x14ac:dyDescent="0.25">
      <c r="D98" s="136"/>
      <c r="E98" s="136"/>
      <c r="F98" s="137"/>
    </row>
    <row r="99" spans="4:6" ht="15" hidden="1" customHeight="1" x14ac:dyDescent="0.25">
      <c r="D99" s="136"/>
      <c r="E99" s="136"/>
      <c r="F99" s="137"/>
    </row>
    <row r="100" spans="4:6" ht="15" hidden="1" customHeight="1" x14ac:dyDescent="0.25">
      <c r="D100" s="136"/>
      <c r="E100" s="136"/>
      <c r="F100" s="137"/>
    </row>
    <row r="101" spans="4:6" ht="15" hidden="1" customHeight="1" x14ac:dyDescent="0.25">
      <c r="D101" s="136"/>
      <c r="E101" s="136"/>
      <c r="F101" s="137"/>
    </row>
    <row r="102" spans="4:6" ht="15" hidden="1" customHeight="1" x14ac:dyDescent="0.25">
      <c r="D102" s="136"/>
      <c r="E102" s="136"/>
      <c r="F102" s="137"/>
    </row>
    <row r="103" spans="4:6" ht="15" hidden="1" customHeight="1" x14ac:dyDescent="0.25">
      <c r="D103" s="136"/>
      <c r="E103" s="136"/>
      <c r="F103" s="137"/>
    </row>
    <row r="104" spans="4:6" ht="15" hidden="1" customHeight="1" x14ac:dyDescent="0.25">
      <c r="D104" s="136"/>
      <c r="E104" s="136"/>
      <c r="F104" s="137"/>
    </row>
    <row r="105" spans="4:6" ht="15" hidden="1" customHeight="1" x14ac:dyDescent="0.25">
      <c r="D105" s="136"/>
      <c r="E105" s="136"/>
      <c r="F105" s="137"/>
    </row>
    <row r="106" spans="4:6" ht="15" hidden="1" customHeight="1" x14ac:dyDescent="0.25">
      <c r="D106" s="136"/>
      <c r="E106" s="136"/>
      <c r="F106" s="137"/>
    </row>
    <row r="107" spans="4:6" ht="15" hidden="1" customHeight="1" x14ac:dyDescent="0.25">
      <c r="D107" s="136"/>
      <c r="E107" s="136"/>
      <c r="F107" s="137"/>
    </row>
    <row r="108" spans="4:6" ht="15" hidden="1" customHeight="1" x14ac:dyDescent="0.25">
      <c r="D108" s="136"/>
      <c r="E108" s="136"/>
      <c r="F108" s="137"/>
    </row>
    <row r="109" spans="4:6" ht="15" hidden="1" customHeight="1" x14ac:dyDescent="0.25">
      <c r="D109" s="136"/>
      <c r="E109" s="136"/>
      <c r="F109" s="137"/>
    </row>
    <row r="110" spans="4:6" ht="15" hidden="1" customHeight="1" x14ac:dyDescent="0.25">
      <c r="D110" s="136"/>
      <c r="E110" s="136"/>
      <c r="F110" s="137"/>
    </row>
    <row r="111" spans="4:6" ht="15" hidden="1" customHeight="1" x14ac:dyDescent="0.25">
      <c r="D111" s="136"/>
      <c r="E111" s="136"/>
      <c r="F111" s="137"/>
    </row>
    <row r="112" spans="4:6" ht="15" hidden="1" customHeight="1" x14ac:dyDescent="0.25">
      <c r="D112" s="136"/>
      <c r="E112" s="136"/>
      <c r="F112" s="137"/>
    </row>
    <row r="113" spans="4:6" ht="15" hidden="1" customHeight="1" x14ac:dyDescent="0.25">
      <c r="D113" s="136"/>
      <c r="E113" s="136"/>
      <c r="F113" s="137"/>
    </row>
    <row r="114" spans="4:6" ht="15" hidden="1" customHeight="1" x14ac:dyDescent="0.25">
      <c r="D114" s="136"/>
      <c r="E114" s="136"/>
      <c r="F114" s="137"/>
    </row>
    <row r="115" spans="4:6" ht="15" hidden="1" customHeight="1" x14ac:dyDescent="0.25">
      <c r="D115" s="136"/>
      <c r="E115" s="136"/>
      <c r="F115" s="137"/>
    </row>
    <row r="116" spans="4:6" ht="15" hidden="1" customHeight="1" x14ac:dyDescent="0.25">
      <c r="D116" s="136"/>
      <c r="E116" s="136"/>
      <c r="F116" s="137"/>
    </row>
    <row r="117" spans="4:6" ht="15" hidden="1" customHeight="1" x14ac:dyDescent="0.25">
      <c r="D117" s="136"/>
      <c r="E117" s="136"/>
      <c r="F117" s="137"/>
    </row>
    <row r="118" spans="4:6" ht="15" hidden="1" customHeight="1" x14ac:dyDescent="0.25">
      <c r="D118" s="136"/>
      <c r="E118" s="136"/>
      <c r="F118" s="137"/>
    </row>
    <row r="119" spans="4:6" ht="15" hidden="1" customHeight="1" x14ac:dyDescent="0.25">
      <c r="D119" s="136"/>
      <c r="E119" s="136"/>
      <c r="F119" s="137"/>
    </row>
    <row r="120" spans="4:6" ht="15" hidden="1" customHeight="1" x14ac:dyDescent="0.25">
      <c r="D120" s="136"/>
      <c r="E120" s="136"/>
      <c r="F120" s="137"/>
    </row>
    <row r="121" spans="4:6" ht="15" hidden="1" customHeight="1" x14ac:dyDescent="0.25">
      <c r="D121" s="136"/>
      <c r="E121" s="136"/>
      <c r="F121" s="137"/>
    </row>
    <row r="122" spans="4:6" ht="15" hidden="1" customHeight="1" x14ac:dyDescent="0.25">
      <c r="D122" s="136"/>
      <c r="E122" s="136"/>
      <c r="F122" s="137"/>
    </row>
    <row r="123" spans="4:6" ht="15" hidden="1" customHeight="1" x14ac:dyDescent="0.25">
      <c r="D123" s="136"/>
      <c r="E123" s="136"/>
      <c r="F123" s="137"/>
    </row>
    <row r="124" spans="4:6" ht="15" hidden="1" customHeight="1" x14ac:dyDescent="0.25">
      <c r="D124" s="136"/>
      <c r="E124" s="136"/>
      <c r="F124" s="137"/>
    </row>
    <row r="125" spans="4:6" ht="15" hidden="1" customHeight="1" x14ac:dyDescent="0.25">
      <c r="D125" s="136"/>
      <c r="E125" s="136"/>
      <c r="F125" s="137"/>
    </row>
    <row r="126" spans="4:6" ht="15" hidden="1" customHeight="1" x14ac:dyDescent="0.25">
      <c r="D126" s="136"/>
      <c r="E126" s="136"/>
      <c r="F126" s="137"/>
    </row>
    <row r="127" spans="4:6" ht="15" hidden="1" customHeight="1" x14ac:dyDescent="0.25">
      <c r="D127" s="136"/>
      <c r="E127" s="136"/>
      <c r="F127" s="137"/>
    </row>
    <row r="128" spans="4:6" ht="15" hidden="1" customHeight="1" x14ac:dyDescent="0.25">
      <c r="D128" s="136"/>
      <c r="E128" s="136"/>
      <c r="F128" s="137"/>
    </row>
    <row r="129" spans="4:6" ht="15" hidden="1" customHeight="1" x14ac:dyDescent="0.25">
      <c r="D129" s="136"/>
      <c r="E129" s="136"/>
      <c r="F129" s="137"/>
    </row>
    <row r="130" spans="4:6" ht="15" hidden="1" customHeight="1" x14ac:dyDescent="0.25">
      <c r="D130" s="136"/>
      <c r="E130" s="136"/>
      <c r="F130" s="137"/>
    </row>
    <row r="131" spans="4:6" ht="15" hidden="1" customHeight="1" x14ac:dyDescent="0.25">
      <c r="D131" s="136"/>
      <c r="E131" s="136"/>
      <c r="F131" s="137"/>
    </row>
    <row r="132" spans="4:6" ht="15" hidden="1" customHeight="1" x14ac:dyDescent="0.25">
      <c r="D132" s="136"/>
      <c r="E132" s="136"/>
      <c r="F132" s="137"/>
    </row>
    <row r="133" spans="4:6" ht="15" hidden="1" customHeight="1" x14ac:dyDescent="0.25">
      <c r="D133" s="136"/>
      <c r="E133" s="136"/>
      <c r="F133" s="137"/>
    </row>
    <row r="134" spans="4:6" ht="15" hidden="1" customHeight="1" x14ac:dyDescent="0.25">
      <c r="D134" s="136"/>
      <c r="E134" s="136"/>
      <c r="F134" s="137"/>
    </row>
    <row r="135" spans="4:6" ht="15" hidden="1" customHeight="1" x14ac:dyDescent="0.25">
      <c r="D135" s="136"/>
      <c r="E135" s="136"/>
      <c r="F135" s="137"/>
    </row>
    <row r="136" spans="4:6" ht="15" hidden="1" customHeight="1" x14ac:dyDescent="0.25">
      <c r="D136" s="136"/>
      <c r="E136" s="136"/>
      <c r="F136" s="137"/>
    </row>
    <row r="137" spans="4:6" ht="15" hidden="1" customHeight="1" x14ac:dyDescent="0.25">
      <c r="D137" s="136"/>
      <c r="E137" s="136"/>
      <c r="F137" s="137"/>
    </row>
    <row r="138" spans="4:6" ht="15" hidden="1" customHeight="1" x14ac:dyDescent="0.25">
      <c r="D138" s="136"/>
      <c r="E138" s="136"/>
      <c r="F138" s="137"/>
    </row>
    <row r="139" spans="4:6" ht="15" hidden="1" customHeight="1" x14ac:dyDescent="0.25">
      <c r="D139" s="136"/>
      <c r="E139" s="136"/>
      <c r="F139" s="137"/>
    </row>
    <row r="140" spans="4:6" ht="15" hidden="1" customHeight="1" x14ac:dyDescent="0.25">
      <c r="D140" s="136"/>
      <c r="E140" s="136"/>
      <c r="F140" s="137"/>
    </row>
    <row r="141" spans="4:6" ht="15" hidden="1" customHeight="1" x14ac:dyDescent="0.25">
      <c r="D141" s="136"/>
      <c r="E141" s="136"/>
      <c r="F141" s="137"/>
    </row>
    <row r="142" spans="4:6" ht="15" hidden="1" customHeight="1" x14ac:dyDescent="0.25">
      <c r="D142" s="136"/>
      <c r="E142" s="136"/>
      <c r="F142" s="137"/>
    </row>
    <row r="143" spans="4:6" ht="15" hidden="1" customHeight="1" x14ac:dyDescent="0.25">
      <c r="D143" s="136"/>
      <c r="E143" s="136"/>
      <c r="F143" s="137"/>
    </row>
    <row r="144" spans="4:6" ht="15" hidden="1" customHeight="1" x14ac:dyDescent="0.25">
      <c r="D144" s="136"/>
      <c r="E144" s="136"/>
      <c r="F144" s="137"/>
    </row>
    <row r="145" spans="4:6" ht="15" hidden="1" customHeight="1" x14ac:dyDescent="0.25">
      <c r="D145" s="136"/>
      <c r="E145" s="136"/>
      <c r="F145" s="137"/>
    </row>
    <row r="146" spans="4:6" ht="15" hidden="1" customHeight="1" x14ac:dyDescent="0.25">
      <c r="D146" s="136"/>
      <c r="E146" s="136"/>
      <c r="F146" s="137"/>
    </row>
    <row r="147" spans="4:6" ht="15" hidden="1" customHeight="1" x14ac:dyDescent="0.25">
      <c r="D147" s="136"/>
      <c r="E147" s="136"/>
      <c r="F147" s="137"/>
    </row>
    <row r="148" spans="4:6" ht="15" hidden="1" customHeight="1" x14ac:dyDescent="0.25">
      <c r="D148" s="136"/>
      <c r="E148" s="136"/>
      <c r="F148" s="137"/>
    </row>
    <row r="149" spans="4:6" ht="15" hidden="1" customHeight="1" x14ac:dyDescent="0.25">
      <c r="D149" s="136"/>
      <c r="E149" s="136"/>
      <c r="F149" s="137"/>
    </row>
    <row r="150" spans="4:6" ht="15" hidden="1" customHeight="1" x14ac:dyDescent="0.25">
      <c r="D150" s="136"/>
      <c r="E150" s="136"/>
      <c r="F150" s="137"/>
    </row>
    <row r="151" spans="4:6" ht="15" hidden="1" customHeight="1" x14ac:dyDescent="0.25">
      <c r="D151" s="136"/>
      <c r="E151" s="136"/>
      <c r="F151" s="137"/>
    </row>
    <row r="152" spans="4:6" ht="15" hidden="1" customHeight="1" x14ac:dyDescent="0.25">
      <c r="D152" s="136"/>
      <c r="E152" s="136"/>
      <c r="F152" s="137"/>
    </row>
    <row r="153" spans="4:6" ht="15" hidden="1" customHeight="1" x14ac:dyDescent="0.25">
      <c r="D153" s="136"/>
      <c r="E153" s="136"/>
      <c r="F153" s="137"/>
    </row>
    <row r="154" spans="4:6" ht="15" hidden="1" customHeight="1" x14ac:dyDescent="0.25">
      <c r="D154" s="136"/>
      <c r="E154" s="136"/>
      <c r="F154" s="137"/>
    </row>
    <row r="155" spans="4:6" ht="15" hidden="1" customHeight="1" x14ac:dyDescent="0.25">
      <c r="D155" s="136"/>
      <c r="E155" s="136"/>
      <c r="F155" s="137"/>
    </row>
    <row r="156" spans="4:6" ht="15" hidden="1" customHeight="1" x14ac:dyDescent="0.25">
      <c r="D156" s="136"/>
      <c r="E156" s="136"/>
      <c r="F156" s="137"/>
    </row>
    <row r="157" spans="4:6" ht="15" hidden="1" customHeight="1" x14ac:dyDescent="0.25">
      <c r="D157" s="136"/>
      <c r="E157" s="136"/>
      <c r="F157" s="137"/>
    </row>
    <row r="158" spans="4:6" ht="15" hidden="1" customHeight="1" x14ac:dyDescent="0.25">
      <c r="D158" s="136"/>
      <c r="E158" s="136"/>
      <c r="F158" s="137"/>
    </row>
    <row r="159" spans="4:6" ht="15" hidden="1" customHeight="1" x14ac:dyDescent="0.25">
      <c r="D159" s="136"/>
      <c r="E159" s="136"/>
      <c r="F159" s="137"/>
    </row>
    <row r="160" spans="4:6" ht="15" hidden="1" customHeight="1" x14ac:dyDescent="0.25">
      <c r="D160" s="136"/>
      <c r="E160" s="136"/>
      <c r="F160" s="137"/>
    </row>
    <row r="161" spans="4:6" ht="15" hidden="1" customHeight="1" x14ac:dyDescent="0.25">
      <c r="D161" s="136"/>
      <c r="E161" s="136"/>
      <c r="F161" s="137"/>
    </row>
    <row r="162" spans="4:6" ht="15" hidden="1" customHeight="1" x14ac:dyDescent="0.25">
      <c r="D162" s="136"/>
      <c r="E162" s="136"/>
      <c r="F162" s="137"/>
    </row>
    <row r="163" spans="4:6" ht="15" hidden="1" customHeight="1" x14ac:dyDescent="0.25">
      <c r="D163" s="136"/>
      <c r="E163" s="136"/>
      <c r="F163" s="137"/>
    </row>
    <row r="164" spans="4:6" ht="15" hidden="1" customHeight="1" x14ac:dyDescent="0.25">
      <c r="D164" s="136"/>
      <c r="E164" s="136"/>
      <c r="F164" s="137"/>
    </row>
    <row r="165" spans="4:6" ht="15" hidden="1" customHeight="1" x14ac:dyDescent="0.25">
      <c r="D165" s="136"/>
      <c r="E165" s="136"/>
      <c r="F165" s="137"/>
    </row>
    <row r="166" spans="4:6" ht="15" hidden="1" customHeight="1" x14ac:dyDescent="0.25">
      <c r="D166" s="136"/>
      <c r="E166" s="136"/>
      <c r="F166" s="137"/>
    </row>
    <row r="167" spans="4:6" ht="15" hidden="1" customHeight="1" x14ac:dyDescent="0.25">
      <c r="D167" s="136"/>
      <c r="E167" s="136"/>
      <c r="F167" s="137"/>
    </row>
    <row r="168" spans="4:6" ht="15" hidden="1" customHeight="1" x14ac:dyDescent="0.25">
      <c r="D168" s="136"/>
      <c r="E168" s="136"/>
      <c r="F168" s="137"/>
    </row>
    <row r="169" spans="4:6" ht="15" hidden="1" customHeight="1" x14ac:dyDescent="0.25">
      <c r="D169" s="136"/>
      <c r="E169" s="136"/>
      <c r="F169" s="137"/>
    </row>
    <row r="170" spans="4:6" ht="15" hidden="1" customHeight="1" x14ac:dyDescent="0.25">
      <c r="D170" s="136"/>
      <c r="E170" s="136"/>
      <c r="F170" s="137"/>
    </row>
    <row r="171" spans="4:6" ht="15" hidden="1" customHeight="1" x14ac:dyDescent="0.25">
      <c r="D171" s="136"/>
      <c r="E171" s="136"/>
      <c r="F171" s="137"/>
    </row>
    <row r="172" spans="4:6" ht="15" hidden="1" customHeight="1" x14ac:dyDescent="0.25">
      <c r="D172" s="136"/>
      <c r="E172" s="136"/>
      <c r="F172" s="137"/>
    </row>
    <row r="173" spans="4:6" ht="15" hidden="1" customHeight="1" x14ac:dyDescent="0.25">
      <c r="D173" s="136"/>
      <c r="E173" s="136"/>
      <c r="F173" s="137"/>
    </row>
    <row r="174" spans="4:6" ht="15" hidden="1" customHeight="1" x14ac:dyDescent="0.25">
      <c r="D174" s="136"/>
      <c r="E174" s="136"/>
      <c r="F174" s="137"/>
    </row>
    <row r="175" spans="4:6" ht="15" hidden="1" customHeight="1" x14ac:dyDescent="0.25">
      <c r="D175" s="136"/>
      <c r="E175" s="136"/>
      <c r="F175" s="137"/>
    </row>
    <row r="176" spans="4:6" ht="15" hidden="1" customHeight="1" x14ac:dyDescent="0.25">
      <c r="D176" s="136"/>
      <c r="E176" s="136"/>
      <c r="F176" s="137"/>
    </row>
    <row r="177" spans="4:6" ht="15" hidden="1" customHeight="1" x14ac:dyDescent="0.25">
      <c r="D177" s="136"/>
      <c r="E177" s="136"/>
      <c r="F177" s="137"/>
    </row>
    <row r="178" spans="4:6" ht="15" hidden="1" customHeight="1" x14ac:dyDescent="0.25">
      <c r="D178" s="136"/>
      <c r="E178" s="136"/>
      <c r="F178" s="137"/>
    </row>
    <row r="179" spans="4:6" ht="15" hidden="1" customHeight="1" x14ac:dyDescent="0.25">
      <c r="D179" s="136"/>
      <c r="E179" s="136"/>
      <c r="F179" s="137"/>
    </row>
    <row r="180" spans="4:6" ht="15" hidden="1" customHeight="1" x14ac:dyDescent="0.25">
      <c r="D180" s="136"/>
      <c r="E180" s="136"/>
      <c r="F180" s="137"/>
    </row>
    <row r="181" spans="4:6" ht="15" hidden="1" customHeight="1" x14ac:dyDescent="0.25">
      <c r="D181" s="136"/>
      <c r="E181" s="136"/>
      <c r="F181" s="137"/>
    </row>
    <row r="182" spans="4:6" ht="15" hidden="1" customHeight="1" x14ac:dyDescent="0.25">
      <c r="D182" s="136"/>
      <c r="E182" s="136"/>
      <c r="F182" s="137"/>
    </row>
    <row r="183" spans="4:6" ht="15.75" x14ac:dyDescent="0.25">
      <c r="D183" s="136"/>
      <c r="E183" s="136"/>
      <c r="F183" s="137"/>
    </row>
    <row r="184" spans="4:6" ht="15.75" x14ac:dyDescent="0.25">
      <c r="D184" s="136"/>
      <c r="E184" s="136"/>
      <c r="F184" s="137"/>
    </row>
  </sheetData>
  <sheetProtection password="90E3" sheet="1" objects="1" scenarios="1" formatCells="0" formatColumns="0"/>
  <mergeCells count="37">
    <mergeCell ref="A43:E43"/>
    <mergeCell ref="A52:E52"/>
    <mergeCell ref="C46:E46"/>
    <mergeCell ref="A45:F45"/>
    <mergeCell ref="A48:E48"/>
    <mergeCell ref="A62:B62"/>
    <mergeCell ref="C8:E9"/>
    <mergeCell ref="C10:E11"/>
    <mergeCell ref="A5:F5"/>
    <mergeCell ref="A28:E28"/>
    <mergeCell ref="A36:E36"/>
    <mergeCell ref="A34:B34"/>
    <mergeCell ref="A29:B29"/>
    <mergeCell ref="A33:B33"/>
    <mergeCell ref="A35:B35"/>
    <mergeCell ref="C21:E21"/>
    <mergeCell ref="D62:F62"/>
    <mergeCell ref="A37:B37"/>
    <mergeCell ref="C40:E40"/>
    <mergeCell ref="A50:E50"/>
    <mergeCell ref="A41:E41"/>
    <mergeCell ref="A1:C3"/>
    <mergeCell ref="C25:E25"/>
    <mergeCell ref="A13:B13"/>
    <mergeCell ref="A26:E26"/>
    <mergeCell ref="A27:E27"/>
    <mergeCell ref="D1:F3"/>
    <mergeCell ref="A22:E22"/>
    <mergeCell ref="A7:B7"/>
    <mergeCell ref="A8:B9"/>
    <mergeCell ref="A10:B11"/>
    <mergeCell ref="A20:E20"/>
    <mergeCell ref="A14:B14"/>
    <mergeCell ref="A21:B21"/>
    <mergeCell ref="A15:B15"/>
    <mergeCell ref="A18:B18"/>
    <mergeCell ref="A19:B19"/>
  </mergeCells>
  <phoneticPr fontId="25" type="noConversion"/>
  <dataValidations count="1">
    <dataValidation type="list" allowBlank="1" showInputMessage="1" showErrorMessage="1" sqref="B17 B25 B32">
      <formula1>$L$7:$L$8</formula1>
    </dataValidation>
  </dataValidations>
  <pageMargins left="0.70866141732283472" right="0.70866141732283472" top="0.45156249999999998" bottom="0.74803149606299213" header="0.31496062992125984" footer="0.31496062992125984"/>
  <pageSetup paperSize="9" scale="51" orientation="portrait" r:id="rId1"/>
  <headerFooter>
    <oddFooter>&amp;L&amp;"Palatino Linotype,Regular"© European Police College 2014.
Proprietary document. Printed copies are not controlled. Confirm revision status.&amp;R&amp;"Palatino Linotype,Regular"&amp;9Page 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D45"/>
  <sheetViews>
    <sheetView tabSelected="1" view="pageLayout" zoomScaleNormal="100" workbookViewId="0">
      <selection activeCell="L20" sqref="L20"/>
    </sheetView>
  </sheetViews>
  <sheetFormatPr defaultColWidth="9.140625" defaultRowHeight="15" x14ac:dyDescent="0.25"/>
  <cols>
    <col min="1" max="1" width="9.140625" style="2"/>
    <col min="2" max="2" width="34.85546875" style="2" customWidth="1"/>
    <col min="3" max="3" width="14.140625" style="2" customWidth="1"/>
    <col min="4" max="8" width="13.85546875" style="2" customWidth="1"/>
    <col min="9" max="14" width="11.7109375" style="2" customWidth="1"/>
    <col min="15" max="15" width="18.140625" style="2" customWidth="1"/>
    <col min="16" max="30" width="0" style="2" hidden="1" customWidth="1"/>
    <col min="31" max="16384" width="9.140625" style="2"/>
  </cols>
  <sheetData>
    <row r="1" spans="1:18" ht="15" customHeight="1" x14ac:dyDescent="0.5">
      <c r="A1" s="233" t="s">
        <v>78</v>
      </c>
      <c r="B1" s="138"/>
      <c r="C1" s="138"/>
      <c r="D1" s="131"/>
      <c r="E1" s="132"/>
      <c r="F1" s="236"/>
      <c r="G1" s="237"/>
      <c r="H1" s="238"/>
      <c r="I1" s="238"/>
      <c r="J1" s="238"/>
      <c r="K1" s="133"/>
      <c r="L1" s="212" t="s">
        <v>84</v>
      </c>
      <c r="M1" s="213"/>
      <c r="N1" s="213"/>
      <c r="O1" s="214"/>
      <c r="P1" s="221" t="s">
        <v>81</v>
      </c>
      <c r="Q1" s="222"/>
      <c r="R1" s="223"/>
    </row>
    <row r="2" spans="1:18" ht="15" customHeight="1" x14ac:dyDescent="0.5">
      <c r="A2" s="234"/>
      <c r="B2" s="245" t="s">
        <v>83</v>
      </c>
      <c r="C2" s="245"/>
      <c r="D2" s="245"/>
      <c r="E2" s="245"/>
      <c r="F2" s="239"/>
      <c r="G2" s="239"/>
      <c r="H2" s="240"/>
      <c r="I2" s="240"/>
      <c r="J2" s="240"/>
      <c r="K2" s="134"/>
      <c r="L2" s="215"/>
      <c r="M2" s="216"/>
      <c r="N2" s="216"/>
      <c r="O2" s="217"/>
      <c r="P2" s="224"/>
      <c r="Q2" s="224"/>
      <c r="R2" s="225"/>
    </row>
    <row r="3" spans="1:18" s="43" customFormat="1" ht="36.75" customHeight="1" x14ac:dyDescent="0.5">
      <c r="A3" s="235"/>
      <c r="B3" s="246"/>
      <c r="C3" s="246"/>
      <c r="D3" s="246"/>
      <c r="E3" s="246"/>
      <c r="F3" s="241"/>
      <c r="G3" s="241"/>
      <c r="H3" s="242"/>
      <c r="I3" s="242"/>
      <c r="J3" s="242"/>
      <c r="K3" s="135"/>
      <c r="L3" s="218"/>
      <c r="M3" s="219"/>
      <c r="N3" s="219"/>
      <c r="O3" s="220"/>
      <c r="P3" s="226"/>
      <c r="Q3" s="226"/>
      <c r="R3" s="227"/>
    </row>
    <row r="4" spans="1:18" s="43" customFormat="1" ht="17.25" x14ac:dyDescent="0.25">
      <c r="A4" s="44"/>
      <c r="B4" s="44"/>
      <c r="C4" s="44"/>
      <c r="D4" s="44"/>
      <c r="E4" s="44"/>
      <c r="F4" s="44"/>
      <c r="G4" s="42"/>
      <c r="O4" s="2"/>
      <c r="P4" s="2"/>
      <c r="Q4" s="2"/>
    </row>
    <row r="5" spans="1:18" s="45" customFormat="1" ht="28.5" customHeight="1" x14ac:dyDescent="0.25">
      <c r="A5" s="243" t="s">
        <v>69</v>
      </c>
      <c r="B5" s="244"/>
      <c r="C5" s="244"/>
      <c r="D5" s="244"/>
      <c r="E5" s="244"/>
      <c r="F5" s="244"/>
      <c r="G5" s="188"/>
      <c r="H5" s="188"/>
      <c r="I5" s="188"/>
      <c r="J5" s="188"/>
      <c r="K5" s="188"/>
      <c r="L5" s="188"/>
      <c r="M5" s="188"/>
      <c r="N5" s="188"/>
      <c r="O5" s="188"/>
      <c r="P5" s="2"/>
      <c r="Q5" s="2"/>
    </row>
    <row r="6" spans="1:18" s="45" customFormat="1" ht="21" x14ac:dyDescent="0.25">
      <c r="D6" s="46"/>
      <c r="E6" s="46"/>
    </row>
    <row r="7" spans="1:18" s="45" customFormat="1" ht="39.950000000000003" customHeight="1" x14ac:dyDescent="0.25">
      <c r="A7" s="169" t="s">
        <v>71</v>
      </c>
      <c r="B7" s="170"/>
      <c r="C7" s="119">
        <f>+'BUDGET ESTIMATE'!C7</f>
        <v>0</v>
      </c>
      <c r="D7" s="119">
        <f>+'BUDGET ESTIMATE'!D7</f>
        <v>2016</v>
      </c>
    </row>
    <row r="8" spans="1:18" s="45" customFormat="1" ht="27.75" customHeight="1" x14ac:dyDescent="0.25">
      <c r="A8" s="169" t="s">
        <v>70</v>
      </c>
      <c r="B8" s="171"/>
      <c r="C8" s="189">
        <f>+'BUDGET ESTIMATE'!C8:E9</f>
        <v>0</v>
      </c>
      <c r="D8" s="228"/>
      <c r="E8" s="229"/>
      <c r="F8" s="118"/>
    </row>
    <row r="9" spans="1:18" s="45" customFormat="1" ht="27.75" customHeight="1" x14ac:dyDescent="0.25">
      <c r="A9" s="172"/>
      <c r="B9" s="173"/>
      <c r="C9" s="230"/>
      <c r="D9" s="231"/>
      <c r="E9" s="232"/>
      <c r="F9" s="118"/>
    </row>
    <row r="10" spans="1:18" s="45" customFormat="1" ht="24.75" customHeight="1" x14ac:dyDescent="0.25">
      <c r="A10" s="174" t="s">
        <v>42</v>
      </c>
      <c r="B10" s="170"/>
      <c r="C10" s="189">
        <f>+'BUDGET ESTIMATE'!C10:E11</f>
        <v>0</v>
      </c>
      <c r="D10" s="228"/>
      <c r="E10" s="229"/>
    </row>
    <row r="11" spans="1:18" s="45" customFormat="1" ht="24.75" customHeight="1" x14ac:dyDescent="0.25">
      <c r="A11" s="175"/>
      <c r="B11" s="176"/>
      <c r="C11" s="230"/>
      <c r="D11" s="231"/>
      <c r="E11" s="232"/>
    </row>
    <row r="13" spans="1:18" ht="15.75" thickBot="1" x14ac:dyDescent="0.3"/>
    <row r="14" spans="1:18" ht="24" customHeight="1" thickBot="1" x14ac:dyDescent="0.4">
      <c r="A14" s="260" t="s">
        <v>14</v>
      </c>
      <c r="B14" s="261"/>
      <c r="C14" s="1"/>
      <c r="D14" s="255" t="s">
        <v>20</v>
      </c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7"/>
    </row>
    <row r="15" spans="1:18" s="6" customFormat="1" ht="18" thickBot="1" x14ac:dyDescent="0.3">
      <c r="A15" s="262"/>
      <c r="B15" s="263"/>
      <c r="C15" s="117"/>
      <c r="D15" s="3" t="s">
        <v>21</v>
      </c>
      <c r="E15" s="4" t="s">
        <v>22</v>
      </c>
      <c r="F15" s="4" t="s">
        <v>23</v>
      </c>
      <c r="G15" s="4" t="s">
        <v>24</v>
      </c>
      <c r="H15" s="4" t="s">
        <v>25</v>
      </c>
      <c r="I15" s="4" t="s">
        <v>26</v>
      </c>
      <c r="J15" s="4" t="s">
        <v>27</v>
      </c>
      <c r="K15" s="4" t="s">
        <v>28</v>
      </c>
      <c r="L15" s="4" t="s">
        <v>29</v>
      </c>
      <c r="M15" s="4" t="s">
        <v>30</v>
      </c>
      <c r="N15" s="4" t="s">
        <v>31</v>
      </c>
      <c r="O15" s="5" t="s">
        <v>32</v>
      </c>
    </row>
    <row r="16" spans="1:18" s="6" customFormat="1" ht="18" thickBot="1" x14ac:dyDescent="0.3">
      <c r="A16" s="262"/>
      <c r="B16" s="263"/>
      <c r="C16" s="92" t="s">
        <v>3</v>
      </c>
      <c r="D16" s="37" t="s">
        <v>65</v>
      </c>
      <c r="E16" s="38" t="s">
        <v>64</v>
      </c>
      <c r="F16" s="38" t="s">
        <v>65</v>
      </c>
      <c r="G16" s="38" t="s">
        <v>65</v>
      </c>
      <c r="H16" s="38" t="s">
        <v>64</v>
      </c>
      <c r="I16" s="38" t="s">
        <v>33</v>
      </c>
      <c r="J16" s="38" t="s">
        <v>34</v>
      </c>
      <c r="K16" s="38" t="s">
        <v>35</v>
      </c>
      <c r="L16" s="38" t="s">
        <v>35</v>
      </c>
      <c r="M16" s="38" t="s">
        <v>35</v>
      </c>
      <c r="N16" s="38"/>
      <c r="O16" s="39"/>
    </row>
    <row r="17" spans="1:30" ht="23.25" customHeight="1" x14ac:dyDescent="0.25">
      <c r="A17" s="264" t="s">
        <v>1</v>
      </c>
      <c r="B17" s="93" t="s">
        <v>36</v>
      </c>
      <c r="C17" s="13">
        <f>SUM(D17:O17)</f>
        <v>0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94"/>
    </row>
    <row r="18" spans="1:30" ht="18" thickBot="1" x14ac:dyDescent="0.3">
      <c r="A18" s="265"/>
      <c r="B18" s="20" t="s">
        <v>11</v>
      </c>
      <c r="C18" s="95">
        <f>SUM(D18:O18)</f>
        <v>0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1"/>
    </row>
    <row r="19" spans="1:30" ht="17.25" customHeight="1" x14ac:dyDescent="0.3">
      <c r="A19" s="266" t="s">
        <v>57</v>
      </c>
      <c r="B19" s="7" t="s">
        <v>60</v>
      </c>
      <c r="C19" s="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0"/>
    </row>
    <row r="20" spans="1:30" ht="17.25" x14ac:dyDescent="0.3">
      <c r="A20" s="267"/>
      <c r="B20" s="9" t="s">
        <v>56</v>
      </c>
      <c r="C20" s="1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2"/>
    </row>
    <row r="21" spans="1:30" ht="33" customHeight="1" thickBot="1" x14ac:dyDescent="0.3">
      <c r="A21" s="268"/>
      <c r="B21" s="20" t="s">
        <v>7</v>
      </c>
      <c r="C21" s="21">
        <f>SUM(D21:O21)</f>
        <v>0</v>
      </c>
      <c r="D21" s="22">
        <f>+D20*D19</f>
        <v>0</v>
      </c>
      <c r="E21" s="22">
        <f t="shared" ref="E21:O21" si="0">+E20*E19</f>
        <v>0</v>
      </c>
      <c r="F21" s="22">
        <f t="shared" si="0"/>
        <v>0</v>
      </c>
      <c r="G21" s="22">
        <f t="shared" si="0"/>
        <v>0</v>
      </c>
      <c r="H21" s="22">
        <f t="shared" si="0"/>
        <v>0</v>
      </c>
      <c r="I21" s="22">
        <f t="shared" si="0"/>
        <v>0</v>
      </c>
      <c r="J21" s="22">
        <f t="shared" si="0"/>
        <v>0</v>
      </c>
      <c r="K21" s="22">
        <f t="shared" si="0"/>
        <v>0</v>
      </c>
      <c r="L21" s="22">
        <f t="shared" si="0"/>
        <v>0</v>
      </c>
      <c r="M21" s="22">
        <f t="shared" si="0"/>
        <v>0</v>
      </c>
      <c r="N21" s="22">
        <f t="shared" si="0"/>
        <v>0</v>
      </c>
      <c r="O21" s="100">
        <f t="shared" si="0"/>
        <v>0</v>
      </c>
    </row>
    <row r="22" spans="1:30" ht="18" customHeight="1" x14ac:dyDescent="0.25">
      <c r="A22" s="269" t="s">
        <v>75</v>
      </c>
      <c r="B22" s="23" t="s">
        <v>74</v>
      </c>
      <c r="C22" s="24">
        <f>+C39</f>
        <v>0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6"/>
    </row>
    <row r="23" spans="1:30" ht="17.25" customHeight="1" x14ac:dyDescent="0.3">
      <c r="A23" s="270"/>
      <c r="B23" s="9" t="s">
        <v>8</v>
      </c>
      <c r="C23" s="16">
        <f>+C37</f>
        <v>0</v>
      </c>
      <c r="D23" s="34"/>
      <c r="E23" s="34"/>
      <c r="F23" s="34"/>
      <c r="G23" s="34"/>
      <c r="H23" s="34"/>
      <c r="I23" s="34"/>
      <c r="J23" s="31"/>
      <c r="K23" s="31"/>
      <c r="L23" s="31"/>
      <c r="M23" s="31"/>
      <c r="N23" s="31"/>
      <c r="O23" s="32"/>
    </row>
    <row r="24" spans="1:30" ht="17.25" x14ac:dyDescent="0.3">
      <c r="A24" s="270"/>
      <c r="B24" s="9" t="s">
        <v>12</v>
      </c>
      <c r="C24" s="16">
        <f>+C38</f>
        <v>0</v>
      </c>
      <c r="D24" s="34"/>
      <c r="E24" s="34"/>
      <c r="F24" s="34"/>
      <c r="G24" s="34"/>
      <c r="H24" s="34"/>
      <c r="I24" s="34"/>
      <c r="J24" s="31"/>
      <c r="K24" s="31"/>
      <c r="L24" s="31"/>
      <c r="M24" s="31"/>
      <c r="N24" s="31"/>
      <c r="O24" s="32"/>
    </row>
    <row r="25" spans="1:30" ht="17.25" x14ac:dyDescent="0.25">
      <c r="A25" s="270"/>
      <c r="B25" s="18" t="s">
        <v>13</v>
      </c>
      <c r="C25" s="16">
        <f>+C40</f>
        <v>0</v>
      </c>
      <c r="D25" s="34"/>
      <c r="E25" s="34"/>
      <c r="F25" s="34"/>
      <c r="G25" s="34"/>
      <c r="H25" s="34"/>
      <c r="I25" s="34"/>
      <c r="J25" s="31"/>
      <c r="K25" s="31"/>
      <c r="L25" s="31"/>
      <c r="M25" s="31"/>
      <c r="N25" s="31"/>
      <c r="O25" s="32"/>
    </row>
    <row r="26" spans="1:30" ht="17.25" x14ac:dyDescent="0.25">
      <c r="A26" s="270"/>
      <c r="B26" s="18" t="s">
        <v>9</v>
      </c>
      <c r="C26" s="19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98"/>
    </row>
    <row r="27" spans="1:30" ht="17.25" hidden="1" customHeight="1" x14ac:dyDescent="0.25">
      <c r="A27" s="270"/>
      <c r="B27" s="18"/>
      <c r="C27" s="19"/>
      <c r="D27" s="97">
        <f>+D26*D25</f>
        <v>0</v>
      </c>
      <c r="E27" s="97">
        <f t="shared" ref="E27:O27" si="1">+E26*E25</f>
        <v>0</v>
      </c>
      <c r="F27" s="97">
        <f t="shared" si="1"/>
        <v>0</v>
      </c>
      <c r="G27" s="97">
        <f t="shared" si="1"/>
        <v>0</v>
      </c>
      <c r="H27" s="97">
        <f t="shared" si="1"/>
        <v>0</v>
      </c>
      <c r="I27" s="97">
        <f t="shared" si="1"/>
        <v>0</v>
      </c>
      <c r="J27" s="97">
        <f t="shared" si="1"/>
        <v>0</v>
      </c>
      <c r="K27" s="97">
        <f t="shared" si="1"/>
        <v>0</v>
      </c>
      <c r="L27" s="97">
        <f t="shared" si="1"/>
        <v>0</v>
      </c>
      <c r="M27" s="97">
        <f t="shared" si="1"/>
        <v>0</v>
      </c>
      <c r="N27" s="97">
        <f t="shared" si="1"/>
        <v>0</v>
      </c>
      <c r="O27" s="99">
        <f t="shared" si="1"/>
        <v>0</v>
      </c>
    </row>
    <row r="28" spans="1:30" ht="30" customHeight="1" thickBot="1" x14ac:dyDescent="0.3">
      <c r="A28" s="271"/>
      <c r="B28" s="20" t="s">
        <v>15</v>
      </c>
      <c r="C28" s="21">
        <f>SUM(D28:O28)</f>
        <v>0</v>
      </c>
      <c r="D28" s="112">
        <f t="shared" ref="D28:O28" si="2">((+D23+D22+D25)*D26)+D24</f>
        <v>0</v>
      </c>
      <c r="E28" s="112">
        <f t="shared" si="2"/>
        <v>0</v>
      </c>
      <c r="F28" s="112">
        <f t="shared" si="2"/>
        <v>0</v>
      </c>
      <c r="G28" s="112">
        <f t="shared" si="2"/>
        <v>0</v>
      </c>
      <c r="H28" s="112">
        <f t="shared" si="2"/>
        <v>0</v>
      </c>
      <c r="I28" s="112">
        <f t="shared" si="2"/>
        <v>0</v>
      </c>
      <c r="J28" s="112">
        <f t="shared" si="2"/>
        <v>0</v>
      </c>
      <c r="K28" s="112">
        <f t="shared" si="2"/>
        <v>0</v>
      </c>
      <c r="L28" s="112">
        <f t="shared" si="2"/>
        <v>0</v>
      </c>
      <c r="M28" s="112">
        <f t="shared" si="2"/>
        <v>0</v>
      </c>
      <c r="N28" s="112">
        <f t="shared" si="2"/>
        <v>0</v>
      </c>
      <c r="O28" s="113">
        <f t="shared" si="2"/>
        <v>0</v>
      </c>
    </row>
    <row r="29" spans="1:30" ht="17.25" x14ac:dyDescent="0.25">
      <c r="A29" s="275" t="s">
        <v>10</v>
      </c>
      <c r="B29" s="276"/>
      <c r="C29" s="96">
        <f>+C17+C18+C21+C28</f>
        <v>0</v>
      </c>
      <c r="D29" s="96">
        <f>+D17+D18+D21+D28</f>
        <v>0</v>
      </c>
      <c r="E29" s="96">
        <f t="shared" ref="E29:O29" si="3">+E17+E18+E21+E28</f>
        <v>0</v>
      </c>
      <c r="F29" s="96">
        <f t="shared" si="3"/>
        <v>0</v>
      </c>
      <c r="G29" s="96">
        <f t="shared" si="3"/>
        <v>0</v>
      </c>
      <c r="H29" s="96">
        <f t="shared" si="3"/>
        <v>0</v>
      </c>
      <c r="I29" s="96">
        <f t="shared" si="3"/>
        <v>0</v>
      </c>
      <c r="J29" s="96">
        <f t="shared" si="3"/>
        <v>0</v>
      </c>
      <c r="K29" s="96">
        <f t="shared" si="3"/>
        <v>0</v>
      </c>
      <c r="L29" s="96">
        <f t="shared" si="3"/>
        <v>0</v>
      </c>
      <c r="M29" s="96">
        <f t="shared" si="3"/>
        <v>0</v>
      </c>
      <c r="N29" s="96">
        <f t="shared" si="3"/>
        <v>0</v>
      </c>
      <c r="O29" s="102">
        <f t="shared" si="3"/>
        <v>0</v>
      </c>
    </row>
    <row r="30" spans="1:30" ht="52.5" customHeight="1" x14ac:dyDescent="0.25">
      <c r="A30" s="272" t="s">
        <v>58</v>
      </c>
      <c r="B30" s="258" t="s">
        <v>59</v>
      </c>
      <c r="C30" s="259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3"/>
    </row>
    <row r="31" spans="1:30" s="25" customFormat="1" ht="16.5" x14ac:dyDescent="0.25">
      <c r="A31" s="273"/>
      <c r="B31" s="249" t="s">
        <v>61</v>
      </c>
      <c r="C31" s="250"/>
      <c r="D31" s="104" t="str">
        <f t="shared" ref="D31:O31" si="4">IF(D20&gt;75,"Max 75 Eur"," ")</f>
        <v xml:space="preserve"> </v>
      </c>
      <c r="E31" s="104" t="str">
        <f t="shared" si="4"/>
        <v xml:space="preserve"> </v>
      </c>
      <c r="F31" s="104" t="str">
        <f t="shared" si="4"/>
        <v xml:space="preserve"> </v>
      </c>
      <c r="G31" s="104" t="str">
        <f t="shared" si="4"/>
        <v xml:space="preserve"> </v>
      </c>
      <c r="H31" s="104" t="str">
        <f t="shared" si="4"/>
        <v xml:space="preserve"> </v>
      </c>
      <c r="I31" s="104" t="str">
        <f t="shared" si="4"/>
        <v xml:space="preserve"> </v>
      </c>
      <c r="J31" s="104" t="str">
        <f t="shared" si="4"/>
        <v xml:space="preserve"> </v>
      </c>
      <c r="K31" s="104" t="str">
        <f t="shared" si="4"/>
        <v xml:space="preserve"> </v>
      </c>
      <c r="L31" s="104" t="str">
        <f t="shared" si="4"/>
        <v xml:space="preserve"> </v>
      </c>
      <c r="M31" s="104" t="str">
        <f t="shared" si="4"/>
        <v xml:space="preserve"> </v>
      </c>
      <c r="N31" s="104" t="str">
        <f t="shared" si="4"/>
        <v xml:space="preserve"> </v>
      </c>
      <c r="O31" s="105" t="str">
        <f t="shared" si="4"/>
        <v xml:space="preserve"> </v>
      </c>
      <c r="P31" s="120">
        <f>IF(D31=" ",0,1)</f>
        <v>0</v>
      </c>
      <c r="Q31" s="120">
        <f>IF(E31=" ",0,1)</f>
        <v>0</v>
      </c>
      <c r="R31" s="120">
        <f t="shared" ref="R31:X33" si="5">IF(F31=" ",0,1)</f>
        <v>0</v>
      </c>
      <c r="S31" s="120">
        <f t="shared" si="5"/>
        <v>0</v>
      </c>
      <c r="T31" s="120">
        <f t="shared" si="5"/>
        <v>0</v>
      </c>
      <c r="U31" s="120">
        <f t="shared" si="5"/>
        <v>0</v>
      </c>
      <c r="V31" s="120">
        <f t="shared" si="5"/>
        <v>0</v>
      </c>
      <c r="W31" s="120">
        <f t="shared" si="5"/>
        <v>0</v>
      </c>
      <c r="X31" s="120">
        <f t="shared" si="5"/>
        <v>0</v>
      </c>
      <c r="Y31" s="120">
        <f t="shared" ref="Y31:Y33" si="6">IF(M31=" ",0,1)</f>
        <v>0</v>
      </c>
      <c r="Z31" s="120">
        <f t="shared" ref="Z31:AA33" si="7">IF(N31=" ",0,1)</f>
        <v>0</v>
      </c>
      <c r="AA31" s="120">
        <f t="shared" si="7"/>
        <v>0</v>
      </c>
      <c r="AB31" s="125">
        <f>SUM(P31:AA32)</f>
        <v>0</v>
      </c>
      <c r="AC31" s="249" t="s">
        <v>80</v>
      </c>
      <c r="AD31" s="250"/>
    </row>
    <row r="32" spans="1:30" s="25" customFormat="1" ht="16.5" x14ac:dyDescent="0.25">
      <c r="A32" s="273"/>
      <c r="B32" s="251" t="s">
        <v>76</v>
      </c>
      <c r="C32" s="252"/>
      <c r="D32" s="106" t="str">
        <f t="shared" ref="D32:O32" si="8">IF(D21&gt;450,"Max 450 Eur"," ")</f>
        <v xml:space="preserve"> </v>
      </c>
      <c r="E32" s="106" t="str">
        <f t="shared" si="8"/>
        <v xml:space="preserve"> </v>
      </c>
      <c r="F32" s="106" t="str">
        <f t="shared" si="8"/>
        <v xml:space="preserve"> </v>
      </c>
      <c r="G32" s="106" t="str">
        <f t="shared" si="8"/>
        <v xml:space="preserve"> </v>
      </c>
      <c r="H32" s="106" t="str">
        <f t="shared" si="8"/>
        <v xml:space="preserve"> </v>
      </c>
      <c r="I32" s="106" t="str">
        <f t="shared" si="8"/>
        <v xml:space="preserve"> </v>
      </c>
      <c r="J32" s="106" t="str">
        <f t="shared" si="8"/>
        <v xml:space="preserve"> </v>
      </c>
      <c r="K32" s="106" t="str">
        <f t="shared" si="8"/>
        <v xml:space="preserve"> </v>
      </c>
      <c r="L32" s="106" t="str">
        <f t="shared" si="8"/>
        <v xml:space="preserve"> </v>
      </c>
      <c r="M32" s="106" t="str">
        <f t="shared" si="8"/>
        <v xml:space="preserve"> </v>
      </c>
      <c r="N32" s="106" t="str">
        <f t="shared" si="8"/>
        <v xml:space="preserve"> </v>
      </c>
      <c r="O32" s="107" t="str">
        <f t="shared" si="8"/>
        <v xml:space="preserve"> </v>
      </c>
      <c r="P32" s="120">
        <f>IF(D32=" ",0,1)</f>
        <v>0</v>
      </c>
      <c r="Q32" s="120">
        <f t="shared" ref="Q32:Q33" si="9">IF(E32=" ",0,1)</f>
        <v>0</v>
      </c>
      <c r="R32" s="120">
        <f t="shared" si="5"/>
        <v>0</v>
      </c>
      <c r="S32" s="120">
        <f t="shared" si="5"/>
        <v>0</v>
      </c>
      <c r="T32" s="120">
        <f t="shared" si="5"/>
        <v>0</v>
      </c>
      <c r="U32" s="120">
        <f t="shared" si="5"/>
        <v>0</v>
      </c>
      <c r="V32" s="120">
        <f t="shared" si="5"/>
        <v>0</v>
      </c>
      <c r="W32" s="120">
        <f t="shared" si="5"/>
        <v>0</v>
      </c>
      <c r="X32" s="120">
        <f t="shared" si="5"/>
        <v>0</v>
      </c>
      <c r="Y32" s="120">
        <f t="shared" si="6"/>
        <v>0</v>
      </c>
      <c r="Z32" s="120">
        <f t="shared" si="7"/>
        <v>0</v>
      </c>
      <c r="AA32" s="120">
        <f t="shared" si="7"/>
        <v>0</v>
      </c>
      <c r="AB32" s="120"/>
      <c r="AC32" s="251"/>
      <c r="AD32" s="252"/>
    </row>
    <row r="33" spans="1:30" s="25" customFormat="1" ht="17.25" thickBot="1" x14ac:dyDescent="0.3">
      <c r="A33" s="274"/>
      <c r="B33" s="253" t="s">
        <v>62</v>
      </c>
      <c r="C33" s="254"/>
      <c r="D33" s="108" t="str">
        <f t="shared" ref="D33:O33" si="10">IF(D18&gt;60,"Max 60 Eur"," ")</f>
        <v xml:space="preserve"> </v>
      </c>
      <c r="E33" s="108" t="str">
        <f t="shared" si="10"/>
        <v xml:space="preserve"> </v>
      </c>
      <c r="F33" s="108" t="str">
        <f t="shared" si="10"/>
        <v xml:space="preserve"> </v>
      </c>
      <c r="G33" s="108" t="str">
        <f t="shared" si="10"/>
        <v xml:space="preserve"> </v>
      </c>
      <c r="H33" s="108" t="str">
        <f t="shared" si="10"/>
        <v xml:space="preserve"> </v>
      </c>
      <c r="I33" s="108" t="str">
        <f t="shared" si="10"/>
        <v xml:space="preserve"> </v>
      </c>
      <c r="J33" s="108" t="str">
        <f t="shared" si="10"/>
        <v xml:space="preserve"> </v>
      </c>
      <c r="K33" s="108" t="str">
        <f t="shared" si="10"/>
        <v xml:space="preserve"> </v>
      </c>
      <c r="L33" s="108" t="str">
        <f t="shared" si="10"/>
        <v xml:space="preserve"> </v>
      </c>
      <c r="M33" s="108" t="str">
        <f t="shared" si="10"/>
        <v xml:space="preserve"> </v>
      </c>
      <c r="N33" s="108" t="str">
        <f t="shared" si="10"/>
        <v xml:space="preserve"> </v>
      </c>
      <c r="O33" s="109" t="str">
        <f t="shared" si="10"/>
        <v xml:space="preserve"> </v>
      </c>
      <c r="P33" s="120">
        <f>IF(D33=" ",0,1)</f>
        <v>0</v>
      </c>
      <c r="Q33" s="120">
        <f t="shared" si="9"/>
        <v>0</v>
      </c>
      <c r="R33" s="120">
        <f t="shared" si="5"/>
        <v>0</v>
      </c>
      <c r="S33" s="120">
        <f t="shared" si="5"/>
        <v>0</v>
      </c>
      <c r="T33" s="120">
        <f t="shared" si="5"/>
        <v>0</v>
      </c>
      <c r="U33" s="120">
        <f t="shared" si="5"/>
        <v>0</v>
      </c>
      <c r="V33" s="120">
        <f t="shared" si="5"/>
        <v>0</v>
      </c>
      <c r="W33" s="120">
        <f t="shared" si="5"/>
        <v>0</v>
      </c>
      <c r="X33" s="120">
        <f t="shared" si="5"/>
        <v>0</v>
      </c>
      <c r="Y33" s="120">
        <f t="shared" si="6"/>
        <v>0</v>
      </c>
      <c r="Z33" s="120">
        <f t="shared" si="7"/>
        <v>0</v>
      </c>
      <c r="AA33" s="120">
        <f t="shared" si="7"/>
        <v>0</v>
      </c>
      <c r="AB33" s="125">
        <f t="shared" ref="AB33" si="11">SUM(P33:AA33)</f>
        <v>0</v>
      </c>
      <c r="AC33" s="253" t="s">
        <v>62</v>
      </c>
      <c r="AD33" s="254"/>
    </row>
    <row r="34" spans="1:30" ht="16.5" x14ac:dyDescent="0.3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121"/>
    </row>
    <row r="35" spans="1:30" ht="16.5" x14ac:dyDescent="0.3">
      <c r="D35" s="40"/>
      <c r="E35" s="40"/>
      <c r="G35" s="26"/>
      <c r="H35" s="26"/>
      <c r="I35" s="26"/>
      <c r="J35" s="26"/>
      <c r="K35" s="26"/>
      <c r="L35" s="26"/>
      <c r="M35" s="26"/>
      <c r="N35" s="26"/>
      <c r="O35" s="26"/>
    </row>
    <row r="36" spans="1:30" hidden="1" x14ac:dyDescent="0.25">
      <c r="D36" s="40"/>
      <c r="E36" s="40"/>
      <c r="F36" s="2" t="s">
        <v>77</v>
      </c>
      <c r="G36" s="27"/>
    </row>
    <row r="37" spans="1:30" ht="17.25" hidden="1" x14ac:dyDescent="0.3">
      <c r="B37" s="12" t="s">
        <v>8</v>
      </c>
      <c r="C37" s="13">
        <f>SUM(D37:O37)</f>
        <v>0</v>
      </c>
      <c r="D37" s="14">
        <f t="shared" ref="D37:O37" si="12">+D23*D26</f>
        <v>0</v>
      </c>
      <c r="E37" s="14">
        <f t="shared" si="12"/>
        <v>0</v>
      </c>
      <c r="F37" s="14">
        <f t="shared" si="12"/>
        <v>0</v>
      </c>
      <c r="G37" s="14">
        <f t="shared" si="12"/>
        <v>0</v>
      </c>
      <c r="H37" s="14">
        <f t="shared" si="12"/>
        <v>0</v>
      </c>
      <c r="I37" s="14">
        <f t="shared" si="12"/>
        <v>0</v>
      </c>
      <c r="J37" s="14">
        <f t="shared" si="12"/>
        <v>0</v>
      </c>
      <c r="K37" s="14">
        <f t="shared" si="12"/>
        <v>0</v>
      </c>
      <c r="L37" s="14">
        <f t="shared" si="12"/>
        <v>0</v>
      </c>
      <c r="M37" s="14">
        <f t="shared" si="12"/>
        <v>0</v>
      </c>
      <c r="N37" s="14">
        <f t="shared" si="12"/>
        <v>0</v>
      </c>
      <c r="O37" s="14">
        <f t="shared" si="12"/>
        <v>0</v>
      </c>
    </row>
    <row r="38" spans="1:30" ht="17.25" hidden="1" x14ac:dyDescent="0.3">
      <c r="B38" s="15" t="s">
        <v>12</v>
      </c>
      <c r="C38" s="13">
        <f>SUM(D38:O38)</f>
        <v>0</v>
      </c>
      <c r="D38" s="17">
        <f t="shared" ref="D38:O38" si="13">+D24</f>
        <v>0</v>
      </c>
      <c r="E38" s="17">
        <f t="shared" si="13"/>
        <v>0</v>
      </c>
      <c r="F38" s="17">
        <f t="shared" si="13"/>
        <v>0</v>
      </c>
      <c r="G38" s="17">
        <f t="shared" si="13"/>
        <v>0</v>
      </c>
      <c r="H38" s="17">
        <f t="shared" si="13"/>
        <v>0</v>
      </c>
      <c r="I38" s="17">
        <f t="shared" si="13"/>
        <v>0</v>
      </c>
      <c r="J38" s="17">
        <f t="shared" si="13"/>
        <v>0</v>
      </c>
      <c r="K38" s="17">
        <f t="shared" si="13"/>
        <v>0</v>
      </c>
      <c r="L38" s="17">
        <f t="shared" si="13"/>
        <v>0</v>
      </c>
      <c r="M38" s="17">
        <f t="shared" si="13"/>
        <v>0</v>
      </c>
      <c r="N38" s="17">
        <f t="shared" si="13"/>
        <v>0</v>
      </c>
      <c r="O38" s="17">
        <f t="shared" si="13"/>
        <v>0</v>
      </c>
    </row>
    <row r="39" spans="1:30" ht="18" hidden="1" customHeight="1" thickBot="1" x14ac:dyDescent="0.3">
      <c r="B39" s="18" t="s">
        <v>74</v>
      </c>
      <c r="C39" s="13">
        <f>SUM(D39:O39)</f>
        <v>0</v>
      </c>
      <c r="D39" s="11">
        <f t="shared" ref="D39:O39" si="14">+D22*D26</f>
        <v>0</v>
      </c>
      <c r="E39" s="11">
        <f t="shared" si="14"/>
        <v>0</v>
      </c>
      <c r="F39" s="11">
        <f t="shared" si="14"/>
        <v>0</v>
      </c>
      <c r="G39" s="11">
        <f t="shared" si="14"/>
        <v>0</v>
      </c>
      <c r="H39" s="11">
        <f t="shared" si="14"/>
        <v>0</v>
      </c>
      <c r="I39" s="11">
        <f t="shared" si="14"/>
        <v>0</v>
      </c>
      <c r="J39" s="11">
        <f t="shared" si="14"/>
        <v>0</v>
      </c>
      <c r="K39" s="11">
        <f t="shared" si="14"/>
        <v>0</v>
      </c>
      <c r="L39" s="11">
        <f t="shared" si="14"/>
        <v>0</v>
      </c>
      <c r="M39" s="11">
        <f t="shared" si="14"/>
        <v>0</v>
      </c>
      <c r="N39" s="11">
        <f t="shared" si="14"/>
        <v>0</v>
      </c>
      <c r="O39" s="11">
        <f t="shared" si="14"/>
        <v>0</v>
      </c>
    </row>
    <row r="40" spans="1:30" ht="17.25" hidden="1" x14ac:dyDescent="0.25">
      <c r="B40" s="18" t="s">
        <v>13</v>
      </c>
      <c r="C40" s="13">
        <f>SUM(D40:O40)</f>
        <v>0</v>
      </c>
      <c r="D40" s="11">
        <f t="shared" ref="D40:O40" si="15">+D25*D26</f>
        <v>0</v>
      </c>
      <c r="E40" s="11">
        <f t="shared" si="15"/>
        <v>0</v>
      </c>
      <c r="F40" s="11">
        <f t="shared" si="15"/>
        <v>0</v>
      </c>
      <c r="G40" s="11">
        <f t="shared" si="15"/>
        <v>0</v>
      </c>
      <c r="H40" s="11">
        <f t="shared" si="15"/>
        <v>0</v>
      </c>
      <c r="I40" s="11">
        <f t="shared" si="15"/>
        <v>0</v>
      </c>
      <c r="J40" s="11">
        <f t="shared" si="15"/>
        <v>0</v>
      </c>
      <c r="K40" s="11">
        <f t="shared" si="15"/>
        <v>0</v>
      </c>
      <c r="L40" s="11">
        <f t="shared" si="15"/>
        <v>0</v>
      </c>
      <c r="M40" s="11">
        <f t="shared" si="15"/>
        <v>0</v>
      </c>
      <c r="N40" s="11">
        <f t="shared" si="15"/>
        <v>0</v>
      </c>
      <c r="O40" s="11">
        <f t="shared" si="15"/>
        <v>0</v>
      </c>
    </row>
    <row r="41" spans="1:30" hidden="1" x14ac:dyDescent="0.25">
      <c r="D41" s="28">
        <f>SUM(D37:D40)</f>
        <v>0</v>
      </c>
      <c r="E41" s="28">
        <f t="shared" ref="E41:O41" si="16">SUM(E37:E40)</f>
        <v>0</v>
      </c>
      <c r="F41" s="28">
        <f t="shared" si="16"/>
        <v>0</v>
      </c>
      <c r="G41" s="28">
        <f t="shared" si="16"/>
        <v>0</v>
      </c>
      <c r="H41" s="28">
        <f t="shared" si="16"/>
        <v>0</v>
      </c>
      <c r="I41" s="28">
        <f t="shared" si="16"/>
        <v>0</v>
      </c>
      <c r="J41" s="28">
        <f t="shared" si="16"/>
        <v>0</v>
      </c>
      <c r="K41" s="28">
        <f t="shared" si="16"/>
        <v>0</v>
      </c>
      <c r="L41" s="28">
        <f t="shared" si="16"/>
        <v>0</v>
      </c>
      <c r="M41" s="28">
        <f t="shared" si="16"/>
        <v>0</v>
      </c>
      <c r="N41" s="28">
        <f t="shared" si="16"/>
        <v>0</v>
      </c>
      <c r="O41" s="28">
        <f t="shared" si="16"/>
        <v>0</v>
      </c>
    </row>
    <row r="42" spans="1:30" hidden="1" x14ac:dyDescent="0.25">
      <c r="D42" s="28">
        <f t="shared" ref="D42:O42" si="17">+D28-D41</f>
        <v>0</v>
      </c>
      <c r="E42" s="28">
        <f t="shared" si="17"/>
        <v>0</v>
      </c>
      <c r="F42" s="28">
        <f t="shared" si="17"/>
        <v>0</v>
      </c>
      <c r="G42" s="28">
        <f t="shared" si="17"/>
        <v>0</v>
      </c>
      <c r="H42" s="28">
        <f t="shared" si="17"/>
        <v>0</v>
      </c>
      <c r="I42" s="28">
        <f t="shared" si="17"/>
        <v>0</v>
      </c>
      <c r="J42" s="28">
        <f t="shared" si="17"/>
        <v>0</v>
      </c>
      <c r="K42" s="28">
        <f t="shared" si="17"/>
        <v>0</v>
      </c>
      <c r="L42" s="28">
        <f t="shared" si="17"/>
        <v>0</v>
      </c>
      <c r="M42" s="28">
        <f t="shared" si="17"/>
        <v>0</v>
      </c>
      <c r="N42" s="28">
        <f t="shared" si="17"/>
        <v>0</v>
      </c>
      <c r="O42" s="28">
        <f t="shared" si="17"/>
        <v>0</v>
      </c>
    </row>
    <row r="43" spans="1:30" hidden="1" x14ac:dyDescent="0.25">
      <c r="C43" s="27"/>
    </row>
    <row r="44" spans="1:30" hidden="1" x14ac:dyDescent="0.25"/>
    <row r="45" spans="1:30" x14ac:dyDescent="0.25">
      <c r="N45" s="247"/>
      <c r="O45" s="248"/>
    </row>
  </sheetData>
  <sheetProtection password="90E3" sheet="1" objects="1" scenarios="1" formatCells="0" formatColumns="0" formatRows="0"/>
  <mergeCells count="26">
    <mergeCell ref="D14:O14"/>
    <mergeCell ref="B30:C30"/>
    <mergeCell ref="A14:B16"/>
    <mergeCell ref="A17:A18"/>
    <mergeCell ref="A19:A21"/>
    <mergeCell ref="A22:A28"/>
    <mergeCell ref="A30:A33"/>
    <mergeCell ref="A29:B29"/>
    <mergeCell ref="B33:C33"/>
    <mergeCell ref="B31:C31"/>
    <mergeCell ref="N45:O45"/>
    <mergeCell ref="AC31:AD31"/>
    <mergeCell ref="AC32:AD32"/>
    <mergeCell ref="AC33:AD33"/>
    <mergeCell ref="B32:C32"/>
    <mergeCell ref="L1:O3"/>
    <mergeCell ref="P1:R3"/>
    <mergeCell ref="A8:B9"/>
    <mergeCell ref="C8:E9"/>
    <mergeCell ref="A10:B11"/>
    <mergeCell ref="C10:E11"/>
    <mergeCell ref="A1:A3"/>
    <mergeCell ref="A7:B7"/>
    <mergeCell ref="F1:J3"/>
    <mergeCell ref="A5:O5"/>
    <mergeCell ref="B2:E3"/>
  </mergeCells>
  <phoneticPr fontId="25" type="noConversion"/>
  <pageMargins left="0.7" right="0.7" top="0.75" bottom="0.75" header="0.3" footer="0.3"/>
  <pageSetup paperSize="9" scale="61" orientation="landscape" r:id="rId1"/>
  <headerFooter>
    <oddFooter>&amp;L&amp;"Palatino Linotype,Regular"&amp;9© European Police College 2014.
Proprietary document. Printed copies are not controlled. Confirm revision status.&amp;R&amp;"Palatino Linotype,Regular"&amp;8Page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4"/>
  <sheetViews>
    <sheetView workbookViewId="0">
      <selection activeCell="C9" sqref="C9"/>
    </sheetView>
  </sheetViews>
  <sheetFormatPr defaultColWidth="9.140625" defaultRowHeight="15" x14ac:dyDescent="0.25"/>
  <cols>
    <col min="3" max="3" width="46.28515625" customWidth="1"/>
  </cols>
  <sheetData>
    <row r="1" spans="1:7" s="2" customFormat="1" ht="15" customHeight="1" x14ac:dyDescent="0.25">
      <c r="A1" s="277" t="s">
        <v>78</v>
      </c>
      <c r="B1" s="279" t="s">
        <v>79</v>
      </c>
      <c r="C1" s="280"/>
      <c r="D1" s="285" t="s">
        <v>81</v>
      </c>
      <c r="E1" s="222"/>
      <c r="F1" s="223"/>
      <c r="G1" s="41"/>
    </row>
    <row r="2" spans="1:7" s="2" customFormat="1" ht="15" customHeight="1" x14ac:dyDescent="0.25">
      <c r="A2" s="278"/>
      <c r="B2" s="281"/>
      <c r="C2" s="282"/>
      <c r="D2" s="286"/>
      <c r="E2" s="224"/>
      <c r="F2" s="225"/>
      <c r="G2" s="41"/>
    </row>
    <row r="3" spans="1:7" s="43" customFormat="1" ht="36.75" customHeight="1" x14ac:dyDescent="0.25">
      <c r="A3" s="278"/>
      <c r="B3" s="283"/>
      <c r="C3" s="284"/>
      <c r="D3" s="287"/>
      <c r="E3" s="226"/>
      <c r="F3" s="227"/>
      <c r="G3" s="42"/>
    </row>
    <row r="4" spans="1:7" s="43" customFormat="1" ht="17.25" x14ac:dyDescent="0.25">
      <c r="A4" s="44"/>
      <c r="B4" s="44"/>
      <c r="C4" s="44"/>
      <c r="D4" s="44"/>
      <c r="E4" s="44"/>
      <c r="F4" s="44"/>
      <c r="G4" s="42"/>
    </row>
  </sheetData>
  <mergeCells count="3">
    <mergeCell ref="A1:A3"/>
    <mergeCell ref="B1:C3"/>
    <mergeCell ref="D1:F3"/>
  </mergeCells>
  <phoneticPr fontId="25" type="noConversion"/>
  <pageMargins left="0.7" right="0.7" top="0.75" bottom="0.75" header="0.3" footer="0.3"/>
  <pageSetup paperSize="9"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ESTIMATE</vt:lpstr>
      <vt:lpstr>Trainers cost</vt:lpstr>
      <vt:lpstr>Sheet3</vt:lpstr>
      <vt:lpstr>'BUDGET ESTIMATE'!Print_Area</vt:lpstr>
      <vt:lpstr>'Trainers cost'!Print_Area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Liskova</dc:creator>
  <cp:lastModifiedBy>Gabor Bota</cp:lastModifiedBy>
  <cp:lastPrinted>2015-07-07T14:29:28Z</cp:lastPrinted>
  <dcterms:created xsi:type="dcterms:W3CDTF">2013-02-15T10:39:11Z</dcterms:created>
  <dcterms:modified xsi:type="dcterms:W3CDTF">2015-07-07T14:30:52Z</dcterms:modified>
</cp:coreProperties>
</file>