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1 CORE PROCESSES\1_3 RESIDENTIAL ACTIVITIES\Grants\Grants for Activities\Grant Agreements 2018\01 Call for proposals\5_Second distribution 11 July 2017\"/>
    </mc:Choice>
  </mc:AlternateContent>
  <workbookProtection workbookPassword="EDE7" lockStructure="1"/>
  <bookViews>
    <workbookView xWindow="0" yWindow="0" windowWidth="28800" windowHeight="14235"/>
  </bookViews>
  <sheets>
    <sheet name="BUDGET ESTIMATE" sheetId="1" r:id="rId1"/>
    <sheet name="Trainers cost" sheetId="2" r:id="rId2"/>
    <sheet name="Sheet3" sheetId="3" r:id="rId3"/>
  </sheets>
  <definedNames>
    <definedName name="_xlnm.Print_Area" localSheetId="0">'BUDGET ESTIMATE'!$A$1:$F$117</definedName>
    <definedName name="_xlnm.Print_Area" localSheetId="1">'Trainers cost'!$A$1:$O$43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10" i="1"/>
  <c r="B12" i="1" l="1"/>
  <c r="B28" i="1"/>
  <c r="B35" i="1"/>
  <c r="B13" i="1"/>
  <c r="F31" i="1"/>
  <c r="B37" i="1"/>
  <c r="B36" i="1"/>
  <c r="C8" i="2" l="1"/>
  <c r="C7" i="2"/>
  <c r="D6" i="2"/>
  <c r="C6" i="2"/>
  <c r="D16" i="2" l="1"/>
  <c r="F35" i="1" l="1"/>
  <c r="F12" i="1" l="1"/>
  <c r="F13" i="1"/>
  <c r="D29" i="2"/>
  <c r="D31" i="2"/>
  <c r="C13" i="2"/>
  <c r="F19" i="1" s="1"/>
  <c r="K16" i="2"/>
  <c r="L16" i="2"/>
  <c r="M16" i="2"/>
  <c r="N16" i="2"/>
  <c r="O16" i="2"/>
  <c r="E16" i="2"/>
  <c r="F16" i="2"/>
  <c r="G16" i="2"/>
  <c r="H16" i="2"/>
  <c r="I16" i="2"/>
  <c r="J16" i="2"/>
  <c r="D19" i="2"/>
  <c r="D26" i="2"/>
  <c r="C16" i="2" l="1"/>
  <c r="D30" i="2"/>
  <c r="D27" i="2"/>
  <c r="N19" i="2"/>
  <c r="M26" i="2"/>
  <c r="M25" i="2"/>
  <c r="M19" i="2"/>
  <c r="J26" i="2"/>
  <c r="J25" i="2"/>
  <c r="J19" i="2"/>
  <c r="M27" i="2" l="1"/>
  <c r="J27" i="2"/>
  <c r="F19" i="2"/>
  <c r="F37" i="1"/>
  <c r="L26" i="2"/>
  <c r="E31" i="2"/>
  <c r="Q31" i="2" s="1"/>
  <c r="F31" i="2"/>
  <c r="R31" i="2" s="1"/>
  <c r="G31" i="2"/>
  <c r="S31" i="2" s="1"/>
  <c r="H31" i="2"/>
  <c r="T31" i="2" s="1"/>
  <c r="I31" i="2"/>
  <c r="U31" i="2" s="1"/>
  <c r="J31" i="2"/>
  <c r="V31" i="2" s="1"/>
  <c r="K31" i="2"/>
  <c r="W31" i="2" s="1"/>
  <c r="L31" i="2"/>
  <c r="X31" i="2" s="1"/>
  <c r="M31" i="2"/>
  <c r="Y31" i="2" s="1"/>
  <c r="N31" i="2"/>
  <c r="Z31" i="2" s="1"/>
  <c r="O31" i="2"/>
  <c r="AA31" i="2" s="1"/>
  <c r="P31" i="2"/>
  <c r="F38" i="1"/>
  <c r="F36" i="1"/>
  <c r="F30" i="1"/>
  <c r="F32" i="1"/>
  <c r="F29" i="1"/>
  <c r="F15" i="1"/>
  <c r="F16" i="1"/>
  <c r="F14" i="1"/>
  <c r="F11" i="1"/>
  <c r="C15" i="2"/>
  <c r="C14" i="2"/>
  <c r="F20" i="1" s="1"/>
  <c r="E26" i="2"/>
  <c r="F26" i="2"/>
  <c r="G26" i="2"/>
  <c r="H26" i="2"/>
  <c r="H19" i="2"/>
  <c r="I26" i="2"/>
  <c r="K26" i="2"/>
  <c r="N26" i="2"/>
  <c r="N27" i="2" s="1"/>
  <c r="O26" i="2"/>
  <c r="E19" i="2"/>
  <c r="G19" i="2"/>
  <c r="I19" i="2"/>
  <c r="K19" i="2"/>
  <c r="L19" i="2"/>
  <c r="O19" i="2"/>
  <c r="E38" i="2"/>
  <c r="F38" i="2"/>
  <c r="G38" i="2"/>
  <c r="H38" i="2"/>
  <c r="I38" i="2"/>
  <c r="J38" i="2"/>
  <c r="K38" i="2"/>
  <c r="L38" i="2"/>
  <c r="M38" i="2"/>
  <c r="N38" i="2"/>
  <c r="O38" i="2"/>
  <c r="D38" i="2"/>
  <c r="E37" i="2"/>
  <c r="F37" i="2"/>
  <c r="G37" i="2"/>
  <c r="H37" i="2"/>
  <c r="I37" i="2"/>
  <c r="J37" i="2"/>
  <c r="K37" i="2"/>
  <c r="L37" i="2"/>
  <c r="M37" i="2"/>
  <c r="N37" i="2"/>
  <c r="O37" i="2"/>
  <c r="D37" i="2"/>
  <c r="E36" i="2"/>
  <c r="F36" i="2"/>
  <c r="G36" i="2"/>
  <c r="H36" i="2"/>
  <c r="I36" i="2"/>
  <c r="J36" i="2"/>
  <c r="K36" i="2"/>
  <c r="L36" i="2"/>
  <c r="M36" i="2"/>
  <c r="N36" i="2"/>
  <c r="O36" i="2"/>
  <c r="D36" i="2"/>
  <c r="E35" i="2"/>
  <c r="E39" i="2" s="1"/>
  <c r="F35" i="2"/>
  <c r="G35" i="2"/>
  <c r="H35" i="2"/>
  <c r="H39" i="2" s="1"/>
  <c r="I35" i="2"/>
  <c r="J35" i="2"/>
  <c r="K35" i="2"/>
  <c r="K39" i="2" s="1"/>
  <c r="L35" i="2"/>
  <c r="M35" i="2"/>
  <c r="N35" i="2"/>
  <c r="O35" i="2"/>
  <c r="D35" i="2"/>
  <c r="E25" i="2"/>
  <c r="F25" i="2"/>
  <c r="G25" i="2"/>
  <c r="H25" i="2"/>
  <c r="I25" i="2"/>
  <c r="K25" i="2"/>
  <c r="L25" i="2"/>
  <c r="N25" i="2"/>
  <c r="O25" i="2"/>
  <c r="D25" i="2"/>
  <c r="H29" i="2"/>
  <c r="T29" i="2" s="1"/>
  <c r="I29" i="2"/>
  <c r="U29" i="2" s="1"/>
  <c r="J29" i="2"/>
  <c r="V29" i="2" s="1"/>
  <c r="K29" i="2"/>
  <c r="W29" i="2" s="1"/>
  <c r="L29" i="2"/>
  <c r="X29" i="2" s="1"/>
  <c r="M29" i="2"/>
  <c r="Y29" i="2" s="1"/>
  <c r="N29" i="2"/>
  <c r="Z29" i="2" s="1"/>
  <c r="O29" i="2"/>
  <c r="AA29" i="2" s="1"/>
  <c r="P29" i="2"/>
  <c r="E29" i="2"/>
  <c r="Q29" i="2" s="1"/>
  <c r="F29" i="2"/>
  <c r="R29" i="2" s="1"/>
  <c r="G29" i="2"/>
  <c r="S29" i="2" s="1"/>
  <c r="J30" i="2"/>
  <c r="V30" i="2" s="1"/>
  <c r="N30" i="2"/>
  <c r="Z30" i="2" s="1"/>
  <c r="M30" i="2"/>
  <c r="Y30" i="2" s="1"/>
  <c r="K30" i="2"/>
  <c r="W30" i="2" s="1"/>
  <c r="F17" i="1" l="1"/>
  <c r="F39" i="1"/>
  <c r="F33" i="1"/>
  <c r="O39" i="2"/>
  <c r="O40" i="2" s="1"/>
  <c r="O27" i="2"/>
  <c r="K27" i="2"/>
  <c r="C19" i="2"/>
  <c r="C26" i="2"/>
  <c r="L30" i="2"/>
  <c r="X30" i="2" s="1"/>
  <c r="L27" i="2"/>
  <c r="I30" i="2"/>
  <c r="U30" i="2" s="1"/>
  <c r="I27" i="2"/>
  <c r="E30" i="2"/>
  <c r="Q30" i="2" s="1"/>
  <c r="E27" i="2"/>
  <c r="F30" i="2"/>
  <c r="R30" i="2" s="1"/>
  <c r="F27" i="2"/>
  <c r="G30" i="2"/>
  <c r="S30" i="2" s="1"/>
  <c r="G27" i="2"/>
  <c r="H30" i="2"/>
  <c r="T30" i="2" s="1"/>
  <c r="H27" i="2"/>
  <c r="F21" i="1"/>
  <c r="M39" i="2"/>
  <c r="M40" i="2" s="1"/>
  <c r="O30" i="2"/>
  <c r="AA30" i="2" s="1"/>
  <c r="P30" i="2"/>
  <c r="F22" i="1"/>
  <c r="J39" i="2"/>
  <c r="J40" i="2" s="1"/>
  <c r="F39" i="2"/>
  <c r="F40" i="2" s="1"/>
  <c r="I39" i="2"/>
  <c r="I40" i="2" s="1"/>
  <c r="D39" i="2"/>
  <c r="D40" i="2" s="1"/>
  <c r="N39" i="2"/>
  <c r="N40" i="2" s="1"/>
  <c r="C36" i="2"/>
  <c r="C22" i="2" s="1"/>
  <c r="L39" i="2"/>
  <c r="L40" i="2" s="1"/>
  <c r="K40" i="2"/>
  <c r="C35" i="2"/>
  <c r="C21" i="2" s="1"/>
  <c r="H40" i="2"/>
  <c r="E40" i="2"/>
  <c r="C38" i="2"/>
  <c r="C23" i="2" s="1"/>
  <c r="C37" i="2"/>
  <c r="C20" i="2" s="1"/>
  <c r="G39" i="2"/>
  <c r="G40" i="2" s="1"/>
  <c r="AB31" i="2"/>
  <c r="C27" i="2" l="1"/>
  <c r="AB29" i="2"/>
  <c r="F24" i="1"/>
  <c r="F25" i="1"/>
  <c r="F23" i="1"/>
  <c r="F26" i="1" l="1"/>
  <c r="F41" i="1" s="1"/>
  <c r="F44" i="1" s="1"/>
  <c r="F46" i="1" s="1"/>
  <c r="F48" i="1" s="1"/>
  <c r="F50" i="1" s="1"/>
</calcChain>
</file>

<file path=xl/comments1.xml><?xml version="1.0" encoding="utf-8"?>
<comments xmlns="http://schemas.openxmlformats.org/spreadsheetml/2006/main">
  <authors>
    <author>Zuzana Liskova</author>
    <author>Jan Vykoukal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 xml:space="preserve">See point 1.6 of the Financial Rules of CEPOL Residential Training Activities
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See point 2.2
 of the Financial Rules of CEPOL Residential Training Activities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See point 2.4 of the Financial Rules of CEPOL Residential Training Activities</t>
        </r>
      </text>
    </comment>
    <comment ref="A12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See points 2.6 of the Financial Rules of CEPOL Residential Training Activities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See point 2.7 of the inancial Rules of CEPOL Residential Training Activities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See point 1.4 of the Financial Rules of CEPOL Residential Training Activities
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 xml:space="preserve">See point 1.4 of the Financial Rules of CEPOL Residential Training Activities
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See point 2.2
 of the Financial Rules of CEPOL Residential Training Activities</t>
        </r>
      </text>
    </comment>
    <comment ref="A20" authorId="0" shapeId="0">
      <text>
        <r>
          <rPr>
            <sz val="9"/>
            <color indexed="81"/>
            <rFont val="Tahoma"/>
            <family val="2"/>
          </rPr>
          <t>See point 2.3 of the Financial Rules of CEPOL Residential Training Activities</t>
        </r>
      </text>
    </comment>
    <comment ref="A21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See point 2.11 of the inancial Rules of CEPOL Residential Training Activities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>See point 2.7 of the inancial Rules of CEPOL Residential Training Activities</t>
        </r>
      </text>
    </comment>
    <comment ref="A24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25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27" authorId="0" shapeId="0">
      <text>
        <r>
          <rPr>
            <sz val="9"/>
            <color indexed="81"/>
            <rFont val="Tahoma"/>
            <family val="2"/>
          </rPr>
          <t>See point 1.3 of the Financial Rules of CEPOL Residential Training Activities</t>
        </r>
      </text>
    </comment>
    <comment ref="A28" authorId="1" shapeId="0">
      <text>
        <r>
          <rPr>
            <sz val="9"/>
            <color indexed="81"/>
            <rFont val="Tahoma"/>
            <family val="2"/>
          </rPr>
          <t xml:space="preserve">See point 2.5 of the Financial Rules of CEPOL Residential Training Activities
</t>
        </r>
      </text>
    </comment>
    <comment ref="A29" authorId="0" shapeId="0">
      <text>
        <r>
          <rPr>
            <sz val="9"/>
            <color indexed="81"/>
            <rFont val="Tahoma"/>
            <family val="2"/>
          </rPr>
          <t xml:space="preserve">See point 2.7 of the Financial Rules of CEPOL Residential Training Activities
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</t>
        </r>
      </text>
    </comment>
    <comment ref="A31" authorId="0" shapeId="0">
      <text>
        <r>
          <rPr>
            <sz val="9"/>
            <color indexed="81"/>
            <rFont val="Tahoma"/>
            <family val="2"/>
          </rPr>
          <t>See points 1.8 and  2.10 of the Financial Rules of CEPOL Residential Training Activities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A35" authorId="0" shapeId="0">
      <text>
        <r>
          <rPr>
            <sz val="9"/>
            <color indexed="81"/>
            <rFont val="Tahoma"/>
            <family val="2"/>
          </rPr>
          <t>See points 2.6 of the Financial Rules of CEPOL Residential Training Activities</t>
        </r>
      </text>
    </comment>
    <comment ref="A36" authorId="0" shapeId="0">
      <text>
        <r>
          <rPr>
            <sz val="9"/>
            <color indexed="81"/>
            <rFont val="Tahoma"/>
            <family val="2"/>
          </rPr>
          <t>See point 2.12 of the Financial Rules of CEPOL Residential Training Activities</t>
        </r>
      </text>
    </comment>
    <comment ref="A37" authorId="0" shapeId="0">
      <text>
        <r>
          <rPr>
            <sz val="9"/>
            <color indexed="81"/>
            <rFont val="Tahoma"/>
            <family val="2"/>
          </rPr>
          <t>See point 2.13 of the Financial Rules of CEPOL Residential Training Activities</t>
        </r>
      </text>
    </comment>
    <comment ref="A38" authorId="0" shapeId="0">
      <text>
        <r>
          <rPr>
            <sz val="9"/>
            <color indexed="81"/>
            <rFont val="Tahoma"/>
            <family val="2"/>
          </rPr>
          <t>See point 2.14 of the Financial Rules of CEPOL Residential Training Activities</t>
        </r>
      </text>
    </comment>
  </commentList>
</comments>
</file>

<file path=xl/comments2.xml><?xml version="1.0" encoding="utf-8"?>
<comments xmlns="http://schemas.openxmlformats.org/spreadsheetml/2006/main">
  <authors>
    <author>Zuzana Liskova</author>
    <author>Jan Vykoukal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See Decision 30/2006/GB Article 3.2.1
</t>
        </r>
      </text>
    </comment>
    <comment ref="B13" authorId="1" shapeId="0">
      <text>
        <r>
          <rPr>
            <sz val="9"/>
            <color indexed="81"/>
            <rFont val="Tahoma"/>
            <family val="2"/>
          </rPr>
          <t>See point 2.2 of the Financial Rules of CEPOL Residential Training Activities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 xml:space="preserve">See point 2.4 of the Financial Rules of CEPOL Residential Training Activities
</t>
        </r>
      </text>
    </comment>
    <comment ref="B15" authorId="0" shapeId="0">
      <text>
        <r>
          <rPr>
            <sz val="9"/>
            <color indexed="81"/>
            <rFont val="Tahoma"/>
            <family val="2"/>
          </rPr>
          <t>See points 2.5 of the Financial Rules of CEPOL Residential Training Activities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See point 2.11 of the Financial Rules of CEPOL Residential Training Activities</t>
        </r>
      </text>
    </comment>
    <comment ref="B19" authorId="0" shapeId="0">
      <text>
        <r>
          <rPr>
            <sz val="9"/>
            <color indexed="81"/>
            <rFont val="Tahoma"/>
            <family val="2"/>
          </rPr>
          <t>See point 2.11 of the Financial Rules of CEPOL Residential Training Activities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See point 2.7 of the Financial Rules of CEPOL Residential Training Activities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See point 2.8 of the Financial Rules of CEPOL Residential Training Activities
Note. Lunch, Dinner (Breakfast only if not already included in the accommodation price)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 xml:space="preserve">See point 2.10 of the Financial Rules of CEPOL Residential Training Activities
</t>
        </r>
      </text>
    </comment>
    <comment ref="B23" authorId="0" shapeId="0">
      <text>
        <r>
          <rPr>
            <sz val="9"/>
            <color indexed="81"/>
            <rFont val="Tahoma"/>
            <family val="2"/>
          </rPr>
          <t>See point 2.9 of the Financial Rules of CEPOL Residential Training Activities</t>
        </r>
      </text>
    </comment>
    <comment ref="B24" authorId="0" shapeId="0">
      <text>
        <r>
          <rPr>
            <sz val="9"/>
            <color indexed="81"/>
            <rFont val="Tahoma"/>
            <family val="2"/>
          </rPr>
          <t xml:space="preserve">How many days is the trainer present (multiplies meals, accomm, refresh)
</t>
        </r>
      </text>
    </comment>
    <comment ref="A28" authorId="0" shapeId="0">
      <text>
        <r>
          <rPr>
            <sz val="9"/>
            <color indexed="81"/>
            <rFont val="Tahoma"/>
            <family val="2"/>
          </rPr>
          <t>Warning indicates that CEPOL Director`s approval is needed in Grant Agreement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Lunch, Dinner (Breakfast only if not already included in the accommodation price)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Difference between regular dinner and farewell dinner or others occurring only once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Breakfast either here or with meals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Zuzana Liskova:</t>
        </r>
        <r>
          <rPr>
            <sz val="9"/>
            <color indexed="81"/>
            <rFont val="Tahoma"/>
            <family val="2"/>
          </rPr>
          <t xml:space="preserve">
Water, coffee, tea, etc.</t>
        </r>
      </text>
    </comment>
  </commentList>
</comments>
</file>

<file path=xl/sharedStrings.xml><?xml version="1.0" encoding="utf-8"?>
<sst xmlns="http://schemas.openxmlformats.org/spreadsheetml/2006/main" count="123" uniqueCount="93">
  <si>
    <t>Travel</t>
  </si>
  <si>
    <t>TOTAL</t>
  </si>
  <si>
    <t xml:space="preserve">Meals per day </t>
  </si>
  <si>
    <t xml:space="preserve">Number of days </t>
  </si>
  <si>
    <t>TOTAL  costs for trainers</t>
  </si>
  <si>
    <t>Extras (for Farewell dinner)</t>
  </si>
  <si>
    <t>Refreshment per day</t>
  </si>
  <si>
    <t>price per day</t>
  </si>
  <si>
    <t>number of days</t>
  </si>
  <si>
    <t>number of people</t>
  </si>
  <si>
    <t>Person considered as expert, trainer, lecturer, moderator, manager, administrator/assistant or additional invited guest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</si>
  <si>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</si>
  <si>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</si>
  <si>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</si>
  <si>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</si>
  <si>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</si>
  <si>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</si>
  <si>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</si>
  <si>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</si>
  <si>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</si>
  <si>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</si>
  <si>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</si>
  <si>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</si>
  <si>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TOTAL COSTS FOR PREPARATORY GROUP MEETING:</t>
  </si>
  <si>
    <t>Signature and Date</t>
  </si>
  <si>
    <t>TOTAL COSTS FOR COSTS FOR LESSONS:</t>
  </si>
  <si>
    <t>price (per day or per type)</t>
  </si>
  <si>
    <t>TOTAL COSTS FOR PARTICIPANTS</t>
  </si>
  <si>
    <t>Fee/salary</t>
  </si>
  <si>
    <t>Warnings</t>
  </si>
  <si>
    <t>Local Transport'</t>
  </si>
  <si>
    <t>COURSE COSTS</t>
  </si>
  <si>
    <t>TOTAL REIMBURSABLE COSTS</t>
  </si>
  <si>
    <t>BUDGET - CB14</t>
  </si>
  <si>
    <t>Organiser:</t>
  </si>
  <si>
    <t>Accommodation per night</t>
  </si>
  <si>
    <t>Accommodation, Meals</t>
  </si>
  <si>
    <t>Fee per day'  - check if 450 Euro per day is kept</t>
  </si>
  <si>
    <t xml:space="preserve">   Page  1 of 1</t>
  </si>
  <si>
    <t>Fee per hour' / day</t>
  </si>
  <si>
    <t>Draft budget – budget line 3100</t>
  </si>
  <si>
    <t>CB14 – Budget Template</t>
  </si>
  <si>
    <t>Approval date:</t>
  </si>
  <si>
    <t>Document number:</t>
  </si>
  <si>
    <t>CB14 - Budget Template</t>
  </si>
  <si>
    <t>Total  Meals/ Networking event and Accommodation</t>
  </si>
  <si>
    <t>Total Travel cost</t>
  </si>
  <si>
    <t>Fee per hour' - 75 Euro max</t>
  </si>
  <si>
    <t>Transport cost (airport/station - hotel/venue) - 60 Euro max</t>
  </si>
  <si>
    <t>Number and year of the activity:</t>
  </si>
  <si>
    <t>Title of the activity:</t>
  </si>
  <si>
    <t>BUDGET</t>
  </si>
  <si>
    <t>2.7 Accommodation</t>
  </si>
  <si>
    <t xml:space="preserve">2.8 Meals </t>
  </si>
  <si>
    <t>2.9 Refreshment (coffee breaks)</t>
  </si>
  <si>
    <t>2.4 International travel for trainers</t>
  </si>
  <si>
    <t>2.8 Meals</t>
  </si>
  <si>
    <t>2.10 Networking event</t>
  </si>
  <si>
    <t xml:space="preserve">Costs related to the Preparatory Group Meeting </t>
  </si>
  <si>
    <t>Costs related to the Participants</t>
  </si>
  <si>
    <t>2.12 Interpretation services</t>
  </si>
  <si>
    <t>2.13 Rent of technical equipment for interpretation</t>
  </si>
  <si>
    <t xml:space="preserve">2.14 Lecture and research material </t>
  </si>
  <si>
    <t>5% INDIRECT COSTS (CONTRIBUTION IN KIND)</t>
  </si>
  <si>
    <t>TOTAL COSTS FOR TRAINERS AND OTHERS:</t>
  </si>
  <si>
    <t>Costs related to the Trainers and others  (use the separate sheet "Trainers' costs")</t>
  </si>
  <si>
    <t>Costs related to the Lessons</t>
  </si>
  <si>
    <t>2.4 International travel</t>
  </si>
  <si>
    <t>2.11 Total number of hours</t>
  </si>
  <si>
    <t>2.11 Fee per hour (75 Euro max)</t>
  </si>
  <si>
    <t>2.7 Accommodation per night</t>
  </si>
  <si>
    <t xml:space="preserve">2.8 Meals per day </t>
  </si>
  <si>
    <t>2.9 Refreshment per day</t>
  </si>
  <si>
    <t>Event manager</t>
  </si>
  <si>
    <t>Assistant</t>
  </si>
  <si>
    <t>Guest</t>
  </si>
  <si>
    <t>Moderator</t>
  </si>
  <si>
    <t>If warning displayed - CEPOL Executive Director`s approval needed (Article 4 in Grant agreement)</t>
  </si>
  <si>
    <t>Trainer [   ]</t>
  </si>
  <si>
    <t>XX</t>
  </si>
  <si>
    <t>YYYY</t>
  </si>
  <si>
    <t>[Organiser]</t>
  </si>
  <si>
    <t>[Title of the Activity]</t>
  </si>
  <si>
    <t>Total fees for trainers</t>
  </si>
  <si>
    <t>2.5 Transport (airport/station - hotel/venue)</t>
  </si>
  <si>
    <t>2.11 Fee/salary compensation</t>
  </si>
  <si>
    <t>1</t>
  </si>
  <si>
    <t>2.2 Transfer for trainers (place of duty to place of departure for international travel)</t>
  </si>
  <si>
    <t>2.15 Service provider costs (only in case of foundation or service provider)</t>
  </si>
  <si>
    <t>GRAND TOTAL (Including Service provider costs)</t>
  </si>
  <si>
    <t>FO.GRAG.015-2</t>
  </si>
  <si>
    <t>2.6 Local transport (accommodation and venue)</t>
  </si>
  <si>
    <t>2.6 Local transport (accommodation and venue; study visits)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</si>
</sst>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$€-413]\ #,##0.00;[Red][$€-413]\ #,##0.00"/>
    <numFmt numFmtId="165" formatCode="[$€-413]\ #,##0.00"/>
    <numFmt numFmtId="166" formatCode="[$€-413]\ #,##0.00;[$€-413]\ \-#,##0.00"/>
    <numFmt numFmtId="167" formatCode="#,##0.00_ ;\-#,##0.00\ "/>
    <numFmt numFmtId="168" formatCode="_-* #,##0.00_-;\-* #,##0.00_-;_-* &quot;-&quot;_-;_-@_-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Palatino Linotype"/>
      <family val="1"/>
    </font>
    <font>
      <sz val="10"/>
      <color indexed="8"/>
      <name val="Calibri"/>
      <family val="2"/>
    </font>
    <font>
      <sz val="8"/>
      <name val="Calibri"/>
      <family val="2"/>
    </font>
    <font>
      <b/>
      <sz val="20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10"/>
      <name val="Arial"/>
      <family val="2"/>
    </font>
    <font>
      <i/>
      <sz val="11"/>
      <color indexed="8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/>
    <xf numFmtId="0" fontId="15" fillId="4" borderId="10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right" vertical="center" wrapText="1" indent="1"/>
    </xf>
    <xf numFmtId="0" fontId="14" fillId="0" borderId="0" xfId="0" applyFont="1" applyAlignment="1" applyProtection="1">
      <alignment vertical="center" wrapText="1"/>
    </xf>
    <xf numFmtId="0" fontId="17" fillId="0" borderId="0" xfId="0" applyFont="1" applyProtection="1"/>
    <xf numFmtId="41" fontId="17" fillId="2" borderId="8" xfId="0" applyNumberFormat="1" applyFont="1" applyFill="1" applyBorder="1" applyAlignment="1" applyProtection="1">
      <alignment horizontal="right" vertical="center" indent="1"/>
    </xf>
    <xf numFmtId="167" fontId="17" fillId="4" borderId="8" xfId="0" applyNumberFormat="1" applyFont="1" applyFill="1" applyBorder="1" applyAlignment="1" applyProtection="1">
      <alignment horizontal="right" vertical="center" indent="1"/>
    </xf>
    <xf numFmtId="0" fontId="13" fillId="0" borderId="0" xfId="0" applyFont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164" fontId="10" fillId="0" borderId="0" xfId="0" applyNumberFormat="1" applyFont="1" applyProtection="1"/>
    <xf numFmtId="0" fontId="10" fillId="0" borderId="15" xfId="0" applyFont="1" applyBorder="1" applyAlignment="1" applyProtection="1">
      <alignment horizontal="center"/>
    </xf>
    <xf numFmtId="0" fontId="10" fillId="0" borderId="15" xfId="0" applyFont="1" applyBorder="1" applyProtection="1"/>
    <xf numFmtId="0" fontId="20" fillId="0" borderId="0" xfId="0" applyFont="1" applyAlignment="1" applyProtection="1">
      <alignment horizontal="center"/>
    </xf>
    <xf numFmtId="0" fontId="20" fillId="0" borderId="0" xfId="0" applyFont="1" applyProtection="1"/>
    <xf numFmtId="0" fontId="10" fillId="2" borderId="1" xfId="0" applyFont="1" applyFill="1" applyBorder="1" applyProtection="1"/>
    <xf numFmtId="2" fontId="11" fillId="2" borderId="2" xfId="0" applyNumberFormat="1" applyFont="1" applyFill="1" applyBorder="1" applyAlignment="1" applyProtection="1">
      <alignment horizontal="center" vertical="center" wrapText="1"/>
    </xf>
    <xf numFmtId="2" fontId="11" fillId="2" borderId="3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right" vertical="center" wrapText="1" indent="1"/>
    </xf>
    <xf numFmtId="0" fontId="23" fillId="2" borderId="7" xfId="0" applyFont="1" applyFill="1" applyBorder="1" applyProtection="1"/>
    <xf numFmtId="0" fontId="11" fillId="2" borderId="0" xfId="0" applyFont="1" applyFill="1" applyBorder="1" applyAlignment="1" applyProtection="1">
      <alignment horizontal="right" vertical="center" wrapText="1" indent="1"/>
    </xf>
    <xf numFmtId="164" fontId="11" fillId="4" borderId="12" xfId="0" applyNumberFormat="1" applyFont="1" applyFill="1" applyBorder="1" applyAlignment="1" applyProtection="1">
      <alignment horizontal="right" vertical="center" wrapText="1" indent="1"/>
    </xf>
    <xf numFmtId="2" fontId="23" fillId="2" borderId="9" xfId="0" applyNumberFormat="1" applyFont="1" applyFill="1" applyBorder="1" applyAlignment="1" applyProtection="1">
      <alignment vertical="center" wrapText="1"/>
    </xf>
    <xf numFmtId="164" fontId="11" fillId="4" borderId="10" xfId="0" applyNumberFormat="1" applyFont="1" applyFill="1" applyBorder="1" applyAlignment="1" applyProtection="1">
      <alignment horizontal="right" vertical="center" wrapText="1" indent="1"/>
    </xf>
    <xf numFmtId="164" fontId="11" fillId="4" borderId="8" xfId="0" applyNumberFormat="1" applyFont="1" applyFill="1" applyBorder="1" applyAlignment="1" applyProtection="1">
      <alignment horizontal="right" vertical="center" wrapText="1" indent="1"/>
    </xf>
    <xf numFmtId="2" fontId="23" fillId="2" borderId="7" xfId="0" applyNumberFormat="1" applyFont="1" applyFill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right" vertical="center" wrapText="1" indent="1"/>
    </xf>
    <xf numFmtId="164" fontId="11" fillId="4" borderId="18" xfId="0" applyNumberFormat="1" applyFont="1" applyFill="1" applyBorder="1" applyAlignment="1" applyProtection="1">
      <alignment horizontal="right" vertical="center" wrapText="1" indent="1"/>
    </xf>
    <xf numFmtId="165" fontId="11" fillId="2" borderId="8" xfId="0" applyNumberFormat="1" applyFont="1" applyFill="1" applyBorder="1" applyAlignment="1" applyProtection="1">
      <alignment horizontal="right" vertical="center" wrapText="1" indent="1"/>
    </xf>
    <xf numFmtId="165" fontId="11" fillId="2" borderId="13" xfId="0" applyNumberFormat="1" applyFont="1" applyFill="1" applyBorder="1" applyAlignment="1" applyProtection="1">
      <alignment horizontal="right" vertical="center" wrapText="1" indent="1"/>
    </xf>
    <xf numFmtId="2" fontId="24" fillId="4" borderId="10" xfId="0" applyNumberFormat="1" applyFont="1" applyFill="1" applyBorder="1" applyAlignment="1" applyProtection="1">
      <alignment horizontal="center" vertical="center" wrapText="1"/>
    </xf>
    <xf numFmtId="2" fontId="24" fillId="4" borderId="14" xfId="0" applyNumberFormat="1" applyFont="1" applyFill="1" applyBorder="1" applyAlignment="1" applyProtection="1">
      <alignment horizontal="center" vertical="center" wrapText="1"/>
    </xf>
    <xf numFmtId="2" fontId="10" fillId="0" borderId="0" xfId="0" applyNumberFormat="1" applyFont="1" applyProtection="1"/>
    <xf numFmtId="2" fontId="10" fillId="8" borderId="0" xfId="0" applyNumberFormat="1" applyFont="1" applyFill="1" applyProtection="1"/>
    <xf numFmtId="2" fontId="24" fillId="4" borderId="8" xfId="0" applyNumberFormat="1" applyFont="1" applyFill="1" applyBorder="1" applyAlignment="1" applyProtection="1">
      <alignment horizontal="center" vertical="center" wrapText="1"/>
    </xf>
    <xf numFmtId="2" fontId="24" fillId="4" borderId="13" xfId="0" applyNumberFormat="1" applyFont="1" applyFill="1" applyBorder="1" applyAlignment="1" applyProtection="1">
      <alignment horizontal="center" vertical="center" wrapText="1"/>
    </xf>
    <xf numFmtId="2" fontId="24" fillId="4" borderId="12" xfId="0" applyNumberFormat="1" applyFont="1" applyFill="1" applyBorder="1" applyAlignment="1" applyProtection="1">
      <alignment horizontal="center" vertical="center" wrapText="1"/>
    </xf>
    <xf numFmtId="2" fontId="24" fillId="4" borderId="19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3" fillId="2" borderId="5" xfId="0" applyFont="1" applyFill="1" applyBorder="1" applyProtection="1"/>
    <xf numFmtId="4" fontId="23" fillId="3" borderId="6" xfId="0" applyNumberFormat="1" applyFont="1" applyFill="1" applyBorder="1" applyAlignment="1" applyProtection="1">
      <alignment horizontal="right" vertical="center" indent="1"/>
    </xf>
    <xf numFmtId="0" fontId="23" fillId="2" borderId="9" xfId="0" applyFont="1" applyFill="1" applyBorder="1" applyProtection="1"/>
    <xf numFmtId="4" fontId="23" fillId="3" borderId="10" xfId="0" applyNumberFormat="1" applyFont="1" applyFill="1" applyBorder="1" applyAlignment="1" applyProtection="1">
      <alignment horizontal="right" vertical="center" indent="1"/>
    </xf>
    <xf numFmtId="4" fontId="23" fillId="3" borderId="8" xfId="0" applyNumberFormat="1" applyFont="1" applyFill="1" applyBorder="1" applyAlignment="1" applyProtection="1">
      <alignment horizontal="right" vertical="center" indent="1"/>
    </xf>
    <xf numFmtId="4" fontId="10" fillId="0" borderId="0" xfId="0" applyNumberFormat="1" applyFont="1" applyProtection="1"/>
    <xf numFmtId="0" fontId="25" fillId="9" borderId="20" xfId="0" applyFont="1" applyFill="1" applyBorder="1" applyAlignment="1" applyProtection="1">
      <alignment vertical="top" wrapText="1"/>
    </xf>
    <xf numFmtId="0" fontId="26" fillId="9" borderId="21" xfId="0" applyFont="1" applyFill="1" applyBorder="1" applyAlignment="1">
      <alignment horizontal="right" vertical="top"/>
    </xf>
    <xf numFmtId="0" fontId="10" fillId="9" borderId="0" xfId="0" applyFont="1" applyFill="1" applyProtection="1"/>
    <xf numFmtId="0" fontId="10" fillId="9" borderId="0" xfId="0" applyFont="1" applyFill="1" applyBorder="1" applyProtection="1"/>
    <xf numFmtId="0" fontId="25" fillId="9" borderId="22" xfId="0" applyFont="1" applyFill="1" applyBorder="1" applyAlignment="1" applyProtection="1">
      <alignment vertical="top" wrapText="1"/>
    </xf>
    <xf numFmtId="0" fontId="11" fillId="9" borderId="0" xfId="0" applyFont="1" applyFill="1" applyAlignment="1" applyProtection="1">
      <alignment horizontal="right" vertical="center"/>
    </xf>
    <xf numFmtId="0" fontId="10" fillId="9" borderId="24" xfId="0" applyFont="1" applyFill="1" applyBorder="1" applyProtection="1"/>
    <xf numFmtId="0" fontId="10" fillId="9" borderId="24" xfId="0" applyFont="1" applyFill="1" applyBorder="1" applyAlignment="1">
      <alignment vertical="center"/>
    </xf>
    <xf numFmtId="0" fontId="10" fillId="9" borderId="20" xfId="0" applyFont="1" applyFill="1" applyBorder="1" applyAlignment="1">
      <alignment vertical="center"/>
    </xf>
    <xf numFmtId="0" fontId="10" fillId="9" borderId="21" xfId="0" applyFont="1" applyFill="1" applyBorder="1" applyAlignment="1">
      <alignment horizontal="right" vertical="center"/>
    </xf>
    <xf numFmtId="0" fontId="9" fillId="9" borderId="0" xfId="0" applyFont="1" applyFill="1" applyAlignment="1" applyProtection="1">
      <alignment vertical="center"/>
    </xf>
    <xf numFmtId="0" fontId="10" fillId="9" borderId="0" xfId="0" applyFont="1" applyFill="1" applyAlignment="1" applyProtection="1">
      <alignment vertical="center"/>
    </xf>
    <xf numFmtId="0" fontId="10" fillId="9" borderId="22" xfId="0" applyFont="1" applyFill="1" applyBorder="1" applyAlignment="1"/>
    <xf numFmtId="0" fontId="10" fillId="9" borderId="15" xfId="0" applyFont="1" applyFill="1" applyBorder="1" applyAlignment="1"/>
    <xf numFmtId="0" fontId="27" fillId="0" borderId="0" xfId="0" applyFont="1" applyProtection="1"/>
    <xf numFmtId="0" fontId="10" fillId="0" borderId="0" xfId="0" applyFont="1" applyAlignment="1">
      <alignment vertical="center" wrapText="1"/>
    </xf>
    <xf numFmtId="0" fontId="19" fillId="0" borderId="0" xfId="0" applyFont="1" applyAlignment="1" applyProtection="1"/>
    <xf numFmtId="0" fontId="10" fillId="0" borderId="0" xfId="0" applyFont="1" applyAlignment="1"/>
    <xf numFmtId="0" fontId="11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vertical="center"/>
    </xf>
    <xf numFmtId="0" fontId="17" fillId="5" borderId="17" xfId="0" applyFont="1" applyFill="1" applyBorder="1" applyAlignment="1" applyProtection="1">
      <alignment vertical="center"/>
    </xf>
    <xf numFmtId="0" fontId="17" fillId="5" borderId="23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7" fillId="2" borderId="17" xfId="0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2" fillId="2" borderId="17" xfId="0" applyFont="1" applyFill="1" applyBorder="1" applyAlignment="1" applyProtection="1">
      <alignment vertical="center"/>
    </xf>
    <xf numFmtId="0" fontId="12" fillId="2" borderId="23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6" fillId="9" borderId="20" xfId="0" applyFont="1" applyFill="1" applyBorder="1" applyAlignment="1" applyProtection="1">
      <alignment vertical="center" wrapText="1"/>
    </xf>
    <xf numFmtId="0" fontId="6" fillId="9" borderId="22" xfId="0" applyFont="1" applyFill="1" applyBorder="1" applyAlignment="1" applyProtection="1">
      <alignment vertical="center" wrapText="1"/>
    </xf>
    <xf numFmtId="0" fontId="17" fillId="2" borderId="23" xfId="0" applyFont="1" applyFill="1" applyBorder="1" applyAlignment="1" applyProtection="1">
      <alignment vertical="center"/>
    </xf>
    <xf numFmtId="41" fontId="17" fillId="2" borderId="7" xfId="0" applyNumberFormat="1" applyFont="1" applyFill="1" applyBorder="1" applyAlignment="1" applyProtection="1">
      <alignment horizontal="right" vertical="center" indent="1"/>
    </xf>
    <xf numFmtId="0" fontId="23" fillId="2" borderId="9" xfId="0" applyFont="1" applyFill="1" applyBorder="1" applyAlignment="1" applyProtection="1"/>
    <xf numFmtId="0" fontId="11" fillId="2" borderId="10" xfId="0" applyNumberFormat="1" applyFont="1" applyFill="1" applyBorder="1" applyAlignment="1" applyProtection="1">
      <alignment horizontal="right" vertical="center" indent="1"/>
    </xf>
    <xf numFmtId="2" fontId="23" fillId="2" borderId="8" xfId="0" applyNumberFormat="1" applyFont="1" applyFill="1" applyBorder="1" applyAlignment="1" applyProtection="1">
      <alignment vertical="center" wrapText="1"/>
    </xf>
    <xf numFmtId="2" fontId="23" fillId="2" borderId="6" xfId="0" applyNumberFormat="1" applyFont="1" applyFill="1" applyBorder="1" applyAlignment="1" applyProtection="1">
      <alignment vertical="center" wrapText="1"/>
    </xf>
    <xf numFmtId="2" fontId="11" fillId="2" borderId="12" xfId="0" applyNumberFormat="1" applyFont="1" applyFill="1" applyBorder="1" applyAlignment="1" applyProtection="1">
      <alignment vertical="center" wrapText="1"/>
    </xf>
    <xf numFmtId="2" fontId="11" fillId="2" borderId="11" xfId="0" applyNumberFormat="1" applyFont="1" applyFill="1" applyBorder="1" applyAlignment="1" applyProtection="1">
      <alignment vertical="center" wrapText="1"/>
    </xf>
    <xf numFmtId="2" fontId="23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23" fillId="3" borderId="8" xfId="0" applyNumberFormat="1" applyFont="1" applyFill="1" applyBorder="1" applyAlignment="1" applyProtection="1">
      <alignment horizontal="center" vertical="center"/>
      <protection locked="0"/>
    </xf>
    <xf numFmtId="4" fontId="23" fillId="3" borderId="13" xfId="0" applyNumberFormat="1" applyFont="1" applyFill="1" applyBorder="1" applyAlignment="1" applyProtection="1">
      <alignment horizontal="center" vertical="center"/>
      <protection locked="0"/>
    </xf>
    <xf numFmtId="0" fontId="23" fillId="3" borderId="10" xfId="0" applyFont="1" applyFill="1" applyBorder="1" applyAlignment="1" applyProtection="1">
      <alignment horizontal="center" vertical="center"/>
      <protection locked="0"/>
    </xf>
    <xf numFmtId="4" fontId="23" fillId="3" borderId="10" xfId="0" applyNumberFormat="1" applyFont="1" applyFill="1" applyBorder="1" applyAlignment="1" applyProtection="1">
      <alignment horizontal="center" vertical="center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4" fontId="11" fillId="6" borderId="12" xfId="0" applyNumberFormat="1" applyFont="1" applyFill="1" applyBorder="1" applyAlignment="1" applyProtection="1">
      <alignment horizontal="center" vertical="center"/>
      <protection locked="0"/>
    </xf>
    <xf numFmtId="4" fontId="11" fillId="6" borderId="19" xfId="0" applyNumberFormat="1" applyFont="1" applyFill="1" applyBorder="1" applyAlignment="1" applyProtection="1">
      <alignment horizontal="center" vertical="center"/>
      <protection locked="0"/>
    </xf>
    <xf numFmtId="4" fontId="11" fillId="4" borderId="12" xfId="0" applyNumberFormat="1" applyFont="1" applyFill="1" applyBorder="1" applyAlignment="1" applyProtection="1">
      <alignment horizontal="center" vertical="center"/>
    </xf>
    <xf numFmtId="4" fontId="11" fillId="4" borderId="19" xfId="0" applyNumberFormat="1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4" fontId="23" fillId="4" borderId="12" xfId="0" applyNumberFormat="1" applyFont="1" applyFill="1" applyBorder="1" applyAlignment="1" applyProtection="1">
      <alignment horizontal="center" vertical="center"/>
    </xf>
    <xf numFmtId="4" fontId="23" fillId="4" borderId="19" xfId="0" applyNumberFormat="1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 wrapText="1"/>
    </xf>
    <xf numFmtId="0" fontId="14" fillId="0" borderId="0" xfId="0" applyFont="1" applyAlignment="1" applyProtection="1">
      <alignment horizontal="right" vertical="center"/>
    </xf>
    <xf numFmtId="0" fontId="11" fillId="2" borderId="38" xfId="0" applyFont="1" applyFill="1" applyBorder="1" applyAlignment="1" applyProtection="1">
      <alignment horizontal="center" vertical="center" wrapText="1"/>
    </xf>
    <xf numFmtId="2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/>
    <xf numFmtId="0" fontId="17" fillId="2" borderId="17" xfId="0" applyFont="1" applyFill="1" applyBorder="1" applyAlignment="1" applyProtection="1">
      <alignment horizontal="left" vertical="center"/>
    </xf>
    <xf numFmtId="2" fontId="11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7" fillId="3" borderId="23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166" fontId="17" fillId="4" borderId="7" xfId="0" applyNumberFormat="1" applyFont="1" applyFill="1" applyBorder="1" applyAlignment="1" applyProtection="1">
      <alignment horizontal="right" vertical="center" indent="1"/>
    </xf>
    <xf numFmtId="0" fontId="14" fillId="0" borderId="17" xfId="0" applyFont="1" applyBorder="1" applyProtection="1"/>
    <xf numFmtId="0" fontId="15" fillId="4" borderId="9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vertical="center" wrapText="1"/>
    </xf>
    <xf numFmtId="0" fontId="17" fillId="2" borderId="21" xfId="0" applyFont="1" applyFill="1" applyBorder="1" applyAlignment="1" applyProtection="1">
      <alignment vertical="center"/>
    </xf>
    <xf numFmtId="0" fontId="18" fillId="4" borderId="23" xfId="0" applyFont="1" applyFill="1" applyBorder="1" applyAlignment="1" applyProtection="1">
      <alignment horizontal="left"/>
    </xf>
    <xf numFmtId="165" fontId="17" fillId="4" borderId="7" xfId="0" applyNumberFormat="1" applyFont="1" applyFill="1" applyBorder="1" applyAlignment="1" applyProtection="1">
      <alignment horizontal="right" vertical="center" indent="1"/>
    </xf>
    <xf numFmtId="0" fontId="17" fillId="2" borderId="22" xfId="0" applyFont="1" applyFill="1" applyBorder="1" applyAlignment="1" applyProtection="1">
      <alignment vertical="center"/>
    </xf>
    <xf numFmtId="0" fontId="17" fillId="7" borderId="15" xfId="0" applyFont="1" applyFill="1" applyBorder="1" applyAlignment="1" applyProtection="1">
      <alignment vertical="center"/>
    </xf>
    <xf numFmtId="0" fontId="10" fillId="7" borderId="15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0" borderId="20" xfId="0" applyFont="1" applyBorder="1" applyProtection="1"/>
    <xf numFmtId="0" fontId="17" fillId="2" borderId="7" xfId="0" applyFont="1" applyFill="1" applyBorder="1" applyAlignment="1" applyProtection="1">
      <alignment horizontal="left" vertical="center"/>
    </xf>
    <xf numFmtId="164" fontId="17" fillId="4" borderId="7" xfId="0" applyNumberFormat="1" applyFont="1" applyFill="1" applyBorder="1" applyAlignment="1" applyProtection="1">
      <alignment horizontal="right" vertical="center" indent="1"/>
    </xf>
    <xf numFmtId="0" fontId="17" fillId="2" borderId="10" xfId="0" applyFont="1" applyFill="1" applyBorder="1" applyAlignment="1" applyProtection="1">
      <alignment vertical="center"/>
    </xf>
    <xf numFmtId="0" fontId="14" fillId="0" borderId="20" xfId="0" applyFont="1" applyBorder="1" applyProtection="1"/>
    <xf numFmtId="0" fontId="14" fillId="0" borderId="22" xfId="0" applyFont="1" applyBorder="1" applyProtection="1"/>
    <xf numFmtId="167" fontId="17" fillId="4" borderId="7" xfId="0" applyNumberFormat="1" applyFont="1" applyFill="1" applyBorder="1" applyAlignment="1" applyProtection="1">
      <alignment horizontal="right" vertical="center" indent="1"/>
    </xf>
    <xf numFmtId="0" fontId="10" fillId="9" borderId="21" xfId="0" applyFont="1" applyFill="1" applyBorder="1" applyProtection="1"/>
    <xf numFmtId="0" fontId="10" fillId="9" borderId="25" xfId="0" applyFont="1" applyFill="1" applyBorder="1" applyProtection="1"/>
    <xf numFmtId="0" fontId="11" fillId="9" borderId="37" xfId="0" applyFont="1" applyFill="1" applyBorder="1" applyAlignment="1" applyProtection="1">
      <alignment horizontal="right" vertical="center"/>
    </xf>
    <xf numFmtId="0" fontId="11" fillId="9" borderId="0" xfId="0" applyFont="1" applyFill="1" applyBorder="1" applyAlignment="1" applyProtection="1">
      <alignment horizontal="right" vertical="center"/>
    </xf>
    <xf numFmtId="0" fontId="17" fillId="9" borderId="0" xfId="0" applyFont="1" applyFill="1" applyBorder="1" applyAlignment="1" applyProtection="1">
      <alignment horizontal="right" vertical="center"/>
    </xf>
    <xf numFmtId="0" fontId="11" fillId="9" borderId="25" xfId="0" applyFont="1" applyFill="1" applyBorder="1" applyAlignment="1" applyProtection="1">
      <alignment horizontal="right" vertical="center"/>
    </xf>
    <xf numFmtId="0" fontId="13" fillId="0" borderId="25" xfId="0" applyFont="1" applyBorder="1" applyAlignment="1" applyProtection="1">
      <alignment vertical="center"/>
    </xf>
    <xf numFmtId="0" fontId="12" fillId="0" borderId="37" xfId="0" applyFont="1" applyBorder="1" applyAlignment="1" applyProtection="1">
      <alignment horizontal="right" vertical="center" wrapText="1"/>
    </xf>
    <xf numFmtId="0" fontId="12" fillId="0" borderId="37" xfId="0" applyFont="1" applyBorder="1" applyAlignment="1" applyProtection="1">
      <alignment horizontal="right" vertical="center"/>
    </xf>
    <xf numFmtId="0" fontId="14" fillId="0" borderId="37" xfId="0" applyFont="1" applyBorder="1" applyProtection="1"/>
    <xf numFmtId="0" fontId="17" fillId="0" borderId="0" xfId="0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vertical="center"/>
    </xf>
    <xf numFmtId="41" fontId="17" fillId="0" borderId="0" xfId="0" applyNumberFormat="1" applyFont="1" applyBorder="1" applyAlignment="1" applyProtection="1">
      <alignment horizontal="center" vertical="center"/>
    </xf>
    <xf numFmtId="164" fontId="17" fillId="0" borderId="25" xfId="0" applyNumberFormat="1" applyFont="1" applyBorder="1" applyAlignment="1" applyProtection="1">
      <alignment horizontal="right" vertical="center" indent="1"/>
    </xf>
    <xf numFmtId="0" fontId="17" fillId="0" borderId="37" xfId="0" applyFont="1" applyBorder="1" applyAlignment="1" applyProtection="1">
      <alignment vertical="center"/>
    </xf>
    <xf numFmtId="0" fontId="17" fillId="3" borderId="7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28" fillId="4" borderId="17" xfId="0" applyFont="1" applyFill="1" applyBorder="1" applyAlignment="1" applyProtection="1">
      <alignment vertical="center"/>
    </xf>
    <xf numFmtId="0" fontId="28" fillId="4" borderId="7" xfId="0" applyFont="1" applyFill="1" applyBorder="1" applyAlignment="1" applyProtection="1">
      <alignment vertical="center"/>
    </xf>
    <xf numFmtId="168" fontId="28" fillId="3" borderId="7" xfId="0" applyNumberFormat="1" applyFont="1" applyFill="1" applyBorder="1" applyAlignment="1" applyProtection="1">
      <alignment horizontal="right" vertical="center" indent="1"/>
      <protection locked="0"/>
    </xf>
    <xf numFmtId="0" fontId="28" fillId="3" borderId="8" xfId="0" applyNumberFormat="1" applyFont="1" applyFill="1" applyBorder="1" applyAlignment="1" applyProtection="1">
      <alignment horizontal="center" vertical="center"/>
      <protection locked="0"/>
    </xf>
    <xf numFmtId="41" fontId="28" fillId="2" borderId="8" xfId="0" applyNumberFormat="1" applyFont="1" applyFill="1" applyBorder="1" applyAlignment="1" applyProtection="1">
      <alignment vertical="center"/>
    </xf>
    <xf numFmtId="167" fontId="28" fillId="4" borderId="8" xfId="0" applyNumberFormat="1" applyFont="1" applyFill="1" applyBorder="1" applyAlignment="1" applyProtection="1">
      <alignment horizontal="right" vertical="center" indent="1"/>
    </xf>
    <xf numFmtId="0" fontId="28" fillId="4" borderId="22" xfId="0" applyFont="1" applyFill="1" applyBorder="1" applyAlignment="1" applyProtection="1">
      <alignment vertical="center"/>
    </xf>
    <xf numFmtId="0" fontId="28" fillId="4" borderId="9" xfId="0" applyFont="1" applyFill="1" applyBorder="1" applyAlignment="1" applyProtection="1">
      <alignment vertical="center"/>
    </xf>
    <xf numFmtId="0" fontId="28" fillId="4" borderId="20" xfId="0" applyFont="1" applyFill="1" applyBorder="1" applyAlignment="1" applyProtection="1">
      <alignment vertical="center"/>
    </xf>
    <xf numFmtId="0" fontId="29" fillId="4" borderId="7" xfId="0" applyFont="1" applyFill="1" applyBorder="1" applyAlignment="1" applyProtection="1">
      <alignment vertical="center" wrapText="1"/>
    </xf>
    <xf numFmtId="0" fontId="28" fillId="4" borderId="22" xfId="0" applyFont="1" applyFill="1" applyBorder="1" applyAlignment="1" applyProtection="1">
      <alignment horizontal="left" vertical="center"/>
    </xf>
    <xf numFmtId="0" fontId="28" fillId="4" borderId="9" xfId="0" applyFont="1" applyFill="1" applyBorder="1" applyAlignment="1" applyProtection="1">
      <alignment horizontal="left" vertical="center"/>
    </xf>
    <xf numFmtId="0" fontId="28" fillId="4" borderId="37" xfId="0" applyFont="1" applyFill="1" applyBorder="1" applyAlignment="1" applyProtection="1">
      <alignment vertical="center"/>
    </xf>
    <xf numFmtId="0" fontId="28" fillId="4" borderId="25" xfId="0" applyFont="1" applyFill="1" applyBorder="1" applyAlignment="1" applyProtection="1">
      <alignment vertical="center"/>
    </xf>
    <xf numFmtId="168" fontId="28" fillId="3" borderId="21" xfId="0" applyNumberFormat="1" applyFont="1" applyFill="1" applyBorder="1" applyAlignment="1" applyProtection="1">
      <alignment horizontal="right" vertical="center" indent="1"/>
      <protection locked="0"/>
    </xf>
    <xf numFmtId="0" fontId="28" fillId="3" borderId="16" xfId="0" applyNumberFormat="1" applyFont="1" applyFill="1" applyBorder="1" applyAlignment="1" applyProtection="1">
      <alignment horizontal="center" vertical="center"/>
      <protection locked="0"/>
    </xf>
    <xf numFmtId="39" fontId="28" fillId="3" borderId="7" xfId="0" applyNumberFormat="1" applyFont="1" applyFill="1" applyBorder="1" applyAlignment="1" applyProtection="1">
      <alignment horizontal="right" vertical="center" indent="1"/>
      <protection locked="0"/>
    </xf>
    <xf numFmtId="49" fontId="28" fillId="3" borderId="16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NumberFormat="1" applyFont="1" applyFill="1" applyBorder="1" applyAlignment="1" applyProtection="1">
      <alignment horizontal="center" vertical="center" wrapText="1"/>
    </xf>
    <xf numFmtId="0" fontId="28" fillId="4" borderId="17" xfId="0" applyFont="1" applyFill="1" applyBorder="1" applyAlignment="1" applyProtection="1">
      <alignment horizontal="left" vertical="center"/>
    </xf>
    <xf numFmtId="0" fontId="29" fillId="4" borderId="7" xfId="0" applyFont="1" applyFill="1" applyBorder="1" applyAlignment="1" applyProtection="1">
      <alignment horizontal="left" vertical="center" wrapText="1"/>
    </xf>
    <xf numFmtId="49" fontId="28" fillId="3" borderId="8" xfId="0" applyNumberFormat="1" applyFont="1" applyFill="1" applyBorder="1" applyAlignment="1" applyProtection="1">
      <alignment horizontal="center" vertical="center"/>
      <protection locked="0"/>
    </xf>
    <xf numFmtId="49" fontId="28" fillId="7" borderId="8" xfId="0" applyNumberFormat="1" applyFont="1" applyFill="1" applyBorder="1" applyAlignment="1" applyProtection="1">
      <alignment horizontal="center" vertical="center"/>
      <protection locked="0"/>
    </xf>
    <xf numFmtId="0" fontId="29" fillId="4" borderId="21" xfId="0" applyFont="1" applyFill="1" applyBorder="1" applyAlignment="1" applyProtection="1">
      <alignment vertical="center" wrapText="1"/>
    </xf>
    <xf numFmtId="39" fontId="28" fillId="3" borderId="21" xfId="0" applyNumberFormat="1" applyFont="1" applyFill="1" applyBorder="1" applyAlignment="1" applyProtection="1">
      <alignment horizontal="right" vertical="center" indent="1"/>
      <protection locked="0"/>
    </xf>
    <xf numFmtId="0" fontId="30" fillId="2" borderId="8" xfId="0" applyFont="1" applyFill="1" applyBorder="1" applyAlignment="1" applyProtection="1">
      <alignment horizontal="center" vertical="center" wrapText="1"/>
    </xf>
    <xf numFmtId="0" fontId="12" fillId="4" borderId="17" xfId="0" applyFont="1" applyFill="1" applyBorder="1" applyAlignment="1" applyProtection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indent="1"/>
    </xf>
    <xf numFmtId="0" fontId="28" fillId="4" borderId="23" xfId="0" applyFont="1" applyFill="1" applyBorder="1" applyAlignment="1" applyProtection="1">
      <alignment vertical="center"/>
    </xf>
    <xf numFmtId="0" fontId="20" fillId="6" borderId="23" xfId="0" applyFont="1" applyFill="1" applyBorder="1" applyAlignment="1" applyProtection="1">
      <alignment vertical="center"/>
    </xf>
    <xf numFmtId="0" fontId="20" fillId="6" borderId="7" xfId="0" applyFont="1" applyFill="1" applyBorder="1" applyAlignment="1" applyProtection="1">
      <alignment vertical="center"/>
    </xf>
    <xf numFmtId="167" fontId="28" fillId="4" borderId="7" xfId="0" applyNumberFormat="1" applyFont="1" applyFill="1" applyBorder="1" applyAlignment="1" applyProtection="1">
      <alignment horizontal="right" vertical="center" indent="1"/>
    </xf>
    <xf numFmtId="0" fontId="22" fillId="6" borderId="7" xfId="0" applyFont="1" applyFill="1" applyBorder="1" applyAlignment="1" applyProtection="1">
      <alignment horizontal="center" vertical="center"/>
    </xf>
    <xf numFmtId="0" fontId="28" fillId="4" borderId="23" xfId="0" applyFont="1" applyFill="1" applyBorder="1" applyAlignment="1" applyProtection="1">
      <alignment horizontal="left" vertical="center"/>
    </xf>
    <xf numFmtId="0" fontId="28" fillId="6" borderId="17" xfId="0" applyFont="1" applyFill="1" applyBorder="1" applyAlignment="1" applyProtection="1">
      <alignment vertical="center"/>
    </xf>
    <xf numFmtId="0" fontId="28" fillId="6" borderId="23" xfId="0" applyFont="1" applyFill="1" applyBorder="1" applyAlignment="1" applyProtection="1">
      <alignment vertical="center"/>
    </xf>
    <xf numFmtId="0" fontId="20" fillId="6" borderId="23" xfId="0" applyFont="1" applyFill="1" applyBorder="1" applyAlignment="1">
      <alignment vertical="center"/>
    </xf>
    <xf numFmtId="0" fontId="20" fillId="6" borderId="7" xfId="0" applyFont="1" applyFill="1" applyBorder="1" applyAlignment="1">
      <alignment vertical="center"/>
    </xf>
    <xf numFmtId="0" fontId="28" fillId="6" borderId="20" xfId="0" applyFont="1" applyFill="1" applyBorder="1" applyAlignment="1" applyProtection="1">
      <alignment vertical="center"/>
    </xf>
    <xf numFmtId="0" fontId="28" fillId="6" borderId="24" xfId="0" applyFont="1" applyFill="1" applyBorder="1" applyAlignment="1" applyProtection="1">
      <alignment vertical="center"/>
    </xf>
    <xf numFmtId="0" fontId="20" fillId="6" borderId="24" xfId="0" applyFont="1" applyFill="1" applyBorder="1" applyAlignment="1">
      <alignment vertical="center"/>
    </xf>
    <xf numFmtId="0" fontId="20" fillId="6" borderId="21" xfId="0" applyFont="1" applyFill="1" applyBorder="1" applyAlignment="1">
      <alignment vertical="center"/>
    </xf>
    <xf numFmtId="167" fontId="22" fillId="4" borderId="8" xfId="0" applyNumberFormat="1" applyFont="1" applyFill="1" applyBorder="1" applyAlignment="1" applyProtection="1">
      <alignment horizontal="right" vertical="center" indent="1"/>
    </xf>
    <xf numFmtId="0" fontId="12" fillId="4" borderId="10" xfId="0" applyFont="1" applyFill="1" applyBorder="1" applyAlignment="1" applyProtection="1">
      <alignment horizontal="center" vertical="center" wrapText="1"/>
    </xf>
    <xf numFmtId="14" fontId="26" fillId="9" borderId="9" xfId="0" applyNumberFormat="1" applyFont="1" applyFill="1" applyBorder="1" applyAlignment="1">
      <alignment horizontal="right" vertical="top"/>
    </xf>
    <xf numFmtId="14" fontId="10" fillId="9" borderId="9" xfId="0" applyNumberFormat="1" applyFont="1" applyFill="1" applyBorder="1" applyAlignment="1">
      <alignment horizontal="right"/>
    </xf>
    <xf numFmtId="0" fontId="22" fillId="6" borderId="23" xfId="0" applyFont="1" applyFill="1" applyBorder="1" applyAlignment="1" applyProtection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right" vertical="center"/>
    </xf>
    <xf numFmtId="0" fontId="17" fillId="0" borderId="7" xfId="0" applyFont="1" applyBorder="1" applyAlignment="1" applyProtection="1">
      <alignment horizontal="right" vertical="center"/>
    </xf>
    <xf numFmtId="0" fontId="17" fillId="0" borderId="24" xfId="0" applyFont="1" applyBorder="1" applyAlignment="1" applyProtection="1">
      <alignment horizontal="right" vertical="center"/>
    </xf>
    <xf numFmtId="0" fontId="20" fillId="0" borderId="24" xfId="0" applyFont="1" applyBorder="1" applyAlignment="1" applyProtection="1">
      <alignment horizontal="center"/>
    </xf>
    <xf numFmtId="167" fontId="28" fillId="3" borderId="21" xfId="0" applyNumberFormat="1" applyFont="1" applyFill="1" applyBorder="1" applyAlignment="1" applyProtection="1">
      <alignment horizontal="center" vertical="center"/>
      <protection locked="0"/>
    </xf>
    <xf numFmtId="167" fontId="28" fillId="3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right" vertical="center"/>
    </xf>
    <xf numFmtId="9" fontId="7" fillId="3" borderId="22" xfId="0" applyNumberFormat="1" applyFont="1" applyFill="1" applyBorder="1" applyAlignment="1" applyProtection="1">
      <alignment horizontal="center" vertical="center"/>
      <protection locked="0"/>
    </xf>
    <xf numFmtId="9" fontId="7" fillId="3" borderId="15" xfId="0" applyNumberFormat="1" applyFont="1" applyFill="1" applyBorder="1" applyAlignment="1" applyProtection="1">
      <alignment horizontal="center" vertical="center"/>
      <protection locked="0"/>
    </xf>
    <xf numFmtId="9" fontId="7" fillId="3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2" fillId="2" borderId="37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/>
    <xf numFmtId="0" fontId="21" fillId="9" borderId="20" xfId="0" applyFont="1" applyFill="1" applyBorder="1" applyAlignment="1" applyProtection="1">
      <alignment horizontal="left" vertical="center"/>
    </xf>
    <xf numFmtId="0" fontId="21" fillId="9" borderId="24" xfId="0" applyFont="1" applyFill="1" applyBorder="1" applyAlignment="1" applyProtection="1">
      <alignment horizontal="left" vertical="center"/>
    </xf>
    <xf numFmtId="0" fontId="21" fillId="9" borderId="21" xfId="0" applyFont="1" applyFill="1" applyBorder="1" applyAlignment="1" applyProtection="1">
      <alignment horizontal="left" vertical="center"/>
    </xf>
    <xf numFmtId="0" fontId="21" fillId="9" borderId="22" xfId="0" applyFont="1" applyFill="1" applyBorder="1" applyAlignment="1" applyProtection="1">
      <alignment horizontal="left" vertical="center"/>
    </xf>
    <xf numFmtId="0" fontId="21" fillId="9" borderId="15" xfId="0" applyFont="1" applyFill="1" applyBorder="1" applyAlignment="1" applyProtection="1">
      <alignment horizontal="left" vertical="center"/>
    </xf>
    <xf numFmtId="0" fontId="21" fillId="9" borderId="9" xfId="0" applyFont="1" applyFill="1" applyBorder="1" applyAlignment="1" applyProtection="1">
      <alignment horizontal="left" vertical="center"/>
    </xf>
    <xf numFmtId="0" fontId="22" fillId="2" borderId="28" xfId="0" applyFont="1" applyFill="1" applyBorder="1" applyAlignment="1" applyProtection="1">
      <alignment horizontal="center"/>
    </xf>
    <xf numFmtId="0" fontId="22" fillId="2" borderId="29" xfId="0" applyFont="1" applyFill="1" applyBorder="1" applyAlignment="1" applyProtection="1">
      <alignment horizontal="center"/>
    </xf>
    <xf numFmtId="0" fontId="22" fillId="2" borderId="30" xfId="0" applyFont="1" applyFill="1" applyBorder="1" applyAlignment="1" applyProtection="1">
      <alignment horizontal="center"/>
    </xf>
    <xf numFmtId="2" fontId="11" fillId="2" borderId="7" xfId="0" applyNumberFormat="1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3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1" fillId="2" borderId="40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textRotation="60" wrapText="1"/>
    </xf>
    <xf numFmtId="0" fontId="11" fillId="2" borderId="33" xfId="0" applyFont="1" applyFill="1" applyBorder="1" applyAlignment="1" applyProtection="1">
      <alignment horizontal="center" vertical="center" textRotation="60" wrapText="1"/>
    </xf>
    <xf numFmtId="0" fontId="11" fillId="2" borderId="32" xfId="0" applyFont="1" applyFill="1" applyBorder="1" applyAlignment="1" applyProtection="1">
      <alignment horizontal="center" vertical="center" textRotation="70" wrapText="1"/>
    </xf>
    <xf numFmtId="0" fontId="11" fillId="2" borderId="34" xfId="0" applyFont="1" applyFill="1" applyBorder="1" applyAlignment="1" applyProtection="1">
      <alignment horizontal="center" vertical="center" textRotation="70" wrapText="1"/>
    </xf>
    <xf numFmtId="0" fontId="11" fillId="2" borderId="35" xfId="0" applyFont="1" applyFill="1" applyBorder="1" applyAlignment="1" applyProtection="1">
      <alignment horizontal="center" vertical="center" textRotation="70" wrapText="1"/>
    </xf>
    <xf numFmtId="0" fontId="11" fillId="2" borderId="36" xfId="0" applyFont="1" applyFill="1" applyBorder="1" applyAlignment="1" applyProtection="1">
      <alignment horizontal="center" vertical="center" textRotation="75"/>
    </xf>
    <xf numFmtId="0" fontId="11" fillId="2" borderId="34" xfId="0" applyFont="1" applyFill="1" applyBorder="1" applyAlignment="1" applyProtection="1">
      <alignment horizontal="center" vertical="center" textRotation="75"/>
    </xf>
    <xf numFmtId="0" fontId="11" fillId="2" borderId="33" xfId="0" applyFont="1" applyFill="1" applyBorder="1" applyAlignment="1" applyProtection="1">
      <alignment horizontal="center" vertical="center" textRotation="75"/>
    </xf>
    <xf numFmtId="2" fontId="11" fillId="4" borderId="26" xfId="0" applyNumberFormat="1" applyFont="1" applyFill="1" applyBorder="1" applyAlignment="1" applyProtection="1">
      <alignment horizontal="center" vertical="center" wrapText="1"/>
    </xf>
    <xf numFmtId="2" fontId="11" fillId="4" borderId="25" xfId="0" applyNumberFormat="1" applyFont="1" applyFill="1" applyBorder="1" applyAlignment="1" applyProtection="1">
      <alignment horizontal="center" vertical="center" wrapText="1"/>
    </xf>
    <xf numFmtId="2" fontId="23" fillId="2" borderId="27" xfId="0" quotePrefix="1" applyNumberFormat="1" applyFont="1" applyFill="1" applyBorder="1" applyAlignment="1" applyProtection="1">
      <alignment horizontal="left" vertical="center" wrapText="1"/>
    </xf>
    <xf numFmtId="2" fontId="23" fillId="2" borderId="11" xfId="0" applyNumberFormat="1" applyFont="1" applyFill="1" applyBorder="1" applyAlignment="1" applyProtection="1">
      <alignment horizontal="left" vertical="center" wrapText="1"/>
    </xf>
    <xf numFmtId="2" fontId="23" fillId="2" borderId="15" xfId="0" quotePrefix="1" applyNumberFormat="1" applyFont="1" applyFill="1" applyBorder="1" applyAlignment="1" applyProtection="1">
      <alignment horizontal="left" vertical="center" wrapText="1"/>
    </xf>
    <xf numFmtId="2" fontId="23" fillId="2" borderId="9" xfId="0" applyNumberFormat="1" applyFont="1" applyFill="1" applyBorder="1" applyAlignment="1" applyProtection="1">
      <alignment horizontal="left" vertical="center" wrapText="1"/>
    </xf>
    <xf numFmtId="0" fontId="11" fillId="2" borderId="32" xfId="0" applyFont="1" applyFill="1" applyBorder="1" applyAlignment="1" applyProtection="1">
      <alignment horizontal="center" vertical="center" textRotation="45" wrapText="1"/>
    </xf>
    <xf numFmtId="0" fontId="11" fillId="2" borderId="34" xfId="0" applyFont="1" applyFill="1" applyBorder="1" applyAlignment="1" applyProtection="1">
      <alignment horizontal="center" vertical="center" textRotation="45" wrapText="1"/>
    </xf>
    <xf numFmtId="0" fontId="11" fillId="2" borderId="33" xfId="0" applyFont="1" applyFill="1" applyBorder="1" applyAlignment="1" applyProtection="1">
      <alignment horizontal="center" vertical="center" textRotation="45" wrapText="1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>
      <alignment horizontal="right"/>
    </xf>
    <xf numFmtId="2" fontId="23" fillId="2" borderId="23" xfId="0" applyNumberFormat="1" applyFont="1" applyFill="1" applyBorder="1" applyAlignment="1" applyProtection="1">
      <alignment horizontal="left" vertical="center" wrapText="1"/>
    </xf>
    <xf numFmtId="2" fontId="23" fillId="2" borderId="7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808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410348</xdr:colOff>
      <xdr:row>0</xdr:row>
      <xdr:rowOff>57897</xdr:rowOff>
    </xdr:from>
    <xdr:to>
      <xdr:col>5</xdr:col>
      <xdr:colOff>1262610</xdr:colOff>
      <xdr:row>2</xdr:row>
      <xdr:rowOff>136872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5995" y="57897"/>
          <a:ext cx="1905615" cy="684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111125</xdr:colOff>
      <xdr:row>0</xdr:row>
      <xdr:rowOff>57150</xdr:rowOff>
    </xdr:from>
    <xdr:to>
      <xdr:col>14</xdr:col>
      <xdr:colOff>990600</xdr:colOff>
      <xdr:row>2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0" y="57150"/>
          <a:ext cx="16605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178"/>
  <sheetViews>
    <sheetView tabSelected="1" view="pageBreakPreview" zoomScale="87" zoomScaleNormal="60" zoomScaleSheetLayoutView="87" zoomScalePageLayoutView="85" workbookViewId="0">
      <selection activeCell="G5" sqref="G5"/>
    </sheetView>
  </sheetViews>
  <sheetFormatPr defaultColWidth="9.140625" defaultRowHeight="14.25" x14ac:dyDescent="0.2"/>
  <cols>
    <col min="1" max="1" width="79.7109375" style="5" customWidth="1"/>
    <col min="2" max="2" width="26.7109375" style="5" customWidth="1"/>
    <col min="3" max="3" width="19.85546875" style="5" bestFit="1" customWidth="1"/>
    <col min="4" max="4" width="16.28515625" style="20" customWidth="1"/>
    <col min="5" max="5" width="15" style="20" bestFit="1" customWidth="1"/>
    <col min="6" max="6" width="23.85546875" style="5" customWidth="1"/>
    <col min="7" max="7" width="10.28515625" style="5" customWidth="1"/>
    <col min="8" max="37" width="9.140625" style="5" customWidth="1"/>
    <col min="38" max="16384" width="9.140625" style="5"/>
  </cols>
  <sheetData>
    <row r="1" spans="1:6" ht="32.25" customHeight="1" x14ac:dyDescent="0.2">
      <c r="A1" s="90" t="s">
        <v>41</v>
      </c>
      <c r="B1" s="90"/>
      <c r="C1" s="58" t="s">
        <v>43</v>
      </c>
      <c r="D1" s="59" t="s">
        <v>90</v>
      </c>
      <c r="E1" s="64"/>
      <c r="F1" s="155"/>
    </row>
    <row r="2" spans="1:6" ht="15" customHeight="1" x14ac:dyDescent="0.2">
      <c r="A2" s="91"/>
      <c r="B2" s="91"/>
      <c r="C2" s="62" t="s">
        <v>42</v>
      </c>
      <c r="D2" s="216">
        <v>42934</v>
      </c>
      <c r="E2" s="61"/>
      <c r="F2" s="156"/>
    </row>
    <row r="3" spans="1:6" s="6" customFormat="1" ht="24.75" customHeight="1" x14ac:dyDescent="0.25">
      <c r="A3" s="157"/>
      <c r="B3" s="158"/>
      <c r="C3" s="158"/>
      <c r="D3" s="159"/>
      <c r="E3" s="158"/>
      <c r="F3" s="160"/>
    </row>
    <row r="4" spans="1:6" s="7" customFormat="1" ht="28.5" customHeight="1" x14ac:dyDescent="0.25">
      <c r="A4" s="87" t="s">
        <v>51</v>
      </c>
      <c r="B4" s="87"/>
      <c r="C4" s="88"/>
      <c r="D4" s="88"/>
      <c r="E4" s="88"/>
      <c r="F4" s="89"/>
    </row>
    <row r="5" spans="1:6" s="7" customFormat="1" ht="35.25" customHeight="1" x14ac:dyDescent="0.25">
      <c r="A5" s="162" t="s">
        <v>49</v>
      </c>
      <c r="B5" s="115" t="s">
        <v>79</v>
      </c>
      <c r="C5" s="115" t="s">
        <v>80</v>
      </c>
      <c r="D5" s="77"/>
      <c r="E5" s="77"/>
      <c r="F5" s="161"/>
    </row>
    <row r="6" spans="1:6" s="7" customFormat="1" ht="36.75" customHeight="1" x14ac:dyDescent="0.25">
      <c r="A6" s="162" t="s">
        <v>34</v>
      </c>
      <c r="B6" s="119" t="s">
        <v>81</v>
      </c>
      <c r="C6" s="119"/>
      <c r="D6" s="117"/>
      <c r="E6" s="117"/>
      <c r="F6" s="118"/>
    </row>
    <row r="7" spans="1:6" s="7" customFormat="1" ht="39.75" customHeight="1" x14ac:dyDescent="0.25">
      <c r="A7" s="163" t="s">
        <v>50</v>
      </c>
      <c r="B7" s="116" t="s">
        <v>82</v>
      </c>
      <c r="C7" s="116"/>
      <c r="D7" s="78"/>
      <c r="E7" s="78"/>
      <c r="F7" s="79"/>
    </row>
    <row r="8" spans="1:6" s="11" customFormat="1" ht="35.1" customHeight="1" x14ac:dyDescent="0.25">
      <c r="A8" s="198" t="s">
        <v>40</v>
      </c>
      <c r="B8" s="138"/>
      <c r="C8" s="136"/>
      <c r="D8" s="10"/>
      <c r="E8" s="10"/>
      <c r="F8" s="215" t="s">
        <v>1</v>
      </c>
    </row>
    <row r="9" spans="1:6" s="14" customFormat="1" ht="35.1" customHeight="1" x14ac:dyDescent="0.25">
      <c r="A9" s="80" t="s">
        <v>58</v>
      </c>
      <c r="B9" s="139"/>
      <c r="C9" s="137" t="s">
        <v>26</v>
      </c>
      <c r="D9" s="12" t="s">
        <v>9</v>
      </c>
      <c r="E9" s="12" t="s">
        <v>8</v>
      </c>
      <c r="F9" s="13"/>
    </row>
    <row r="10" spans="1:6" s="14" customFormat="1" ht="35.1" customHeight="1" x14ac:dyDescent="0.25">
      <c r="A10" s="172" t="s">
        <v>87</v>
      </c>
      <c r="B10" s="173"/>
      <c r="C10" s="174"/>
      <c r="D10" s="175"/>
      <c r="E10" s="176"/>
      <c r="F10" s="177">
        <f>+C10*D10</f>
        <v>0</v>
      </c>
    </row>
    <row r="11" spans="1:6" s="9" customFormat="1" ht="34.5" customHeight="1" x14ac:dyDescent="0.25">
      <c r="A11" s="178" t="s">
        <v>55</v>
      </c>
      <c r="B11" s="179"/>
      <c r="C11" s="174"/>
      <c r="D11" s="175"/>
      <c r="E11" s="176"/>
      <c r="F11" s="177">
        <f>+C11*D11</f>
        <v>0</v>
      </c>
    </row>
    <row r="12" spans="1:6" s="9" customFormat="1" ht="35.1" customHeight="1" x14ac:dyDescent="0.25">
      <c r="A12" s="180" t="s">
        <v>84</v>
      </c>
      <c r="B12" s="181" t="str">
        <f>IF(C12&gt;60,"Max 60 EUR per person - CEPOL DIR Authorisation required"," ")</f>
        <v xml:space="preserve"> </v>
      </c>
      <c r="C12" s="174"/>
      <c r="D12" s="175"/>
      <c r="E12" s="176"/>
      <c r="F12" s="177">
        <f t="shared" ref="F12:F13" si="0">+C12*D12</f>
        <v>0</v>
      </c>
    </row>
    <row r="13" spans="1:6" s="9" customFormat="1" ht="35.1" customHeight="1" x14ac:dyDescent="0.25">
      <c r="A13" s="172" t="s">
        <v>91</v>
      </c>
      <c r="B13" s="181" t="str">
        <f>IF(C13&gt;300,"Max 300 EUR - CEPOL DIR Authorisation required", " ")</f>
        <v xml:space="preserve"> </v>
      </c>
      <c r="C13" s="174"/>
      <c r="D13" s="175"/>
      <c r="E13" s="176"/>
      <c r="F13" s="177">
        <f t="shared" si="0"/>
        <v>0</v>
      </c>
    </row>
    <row r="14" spans="1:6" s="9" customFormat="1" ht="35.1" customHeight="1" x14ac:dyDescent="0.25">
      <c r="A14" s="182" t="s">
        <v>52</v>
      </c>
      <c r="B14" s="183"/>
      <c r="C14" s="174"/>
      <c r="D14" s="175"/>
      <c r="E14" s="175"/>
      <c r="F14" s="177">
        <f>+C14*D14*E14</f>
        <v>0</v>
      </c>
    </row>
    <row r="15" spans="1:6" s="9" customFormat="1" ht="35.1" customHeight="1" x14ac:dyDescent="0.25">
      <c r="A15" s="178" t="s">
        <v>53</v>
      </c>
      <c r="B15" s="179"/>
      <c r="C15" s="174"/>
      <c r="D15" s="175"/>
      <c r="E15" s="175"/>
      <c r="F15" s="177">
        <f>+C15*D15*E15</f>
        <v>0</v>
      </c>
    </row>
    <row r="16" spans="1:6" s="9" customFormat="1" ht="35.1" customHeight="1" x14ac:dyDescent="0.25">
      <c r="A16" s="184" t="s">
        <v>54</v>
      </c>
      <c r="B16" s="185"/>
      <c r="C16" s="186"/>
      <c r="D16" s="187"/>
      <c r="E16" s="187"/>
      <c r="F16" s="177">
        <f>+C16*D16*E16</f>
        <v>0</v>
      </c>
    </row>
    <row r="17" spans="1:39" s="9" customFormat="1" ht="24.75" customHeight="1" x14ac:dyDescent="0.25">
      <c r="A17" s="135"/>
      <c r="B17" s="221" t="s">
        <v>23</v>
      </c>
      <c r="C17" s="221"/>
      <c r="D17" s="221"/>
      <c r="E17" s="222"/>
      <c r="F17" s="141">
        <f>SUM(F10:F16)</f>
        <v>0</v>
      </c>
    </row>
    <row r="18" spans="1:39" s="15" customFormat="1" ht="35.1" customHeight="1" x14ac:dyDescent="0.25">
      <c r="A18" s="142" t="s">
        <v>65</v>
      </c>
      <c r="B18" s="142"/>
      <c r="C18" s="143"/>
      <c r="D18" s="144"/>
      <c r="E18" s="145"/>
      <c r="F18" s="93"/>
      <c r="H18" s="9"/>
      <c r="I18" s="9"/>
      <c r="J18" s="9"/>
      <c r="K18" s="9"/>
    </row>
    <row r="19" spans="1:39" s="15" customFormat="1" ht="35.1" customHeight="1" x14ac:dyDescent="0.25">
      <c r="A19" s="172" t="s">
        <v>87</v>
      </c>
      <c r="B19" s="200"/>
      <c r="C19" s="201"/>
      <c r="D19" s="201"/>
      <c r="E19" s="202"/>
      <c r="F19" s="203">
        <f>+'Trainers cost'!C13</f>
        <v>0</v>
      </c>
      <c r="H19" s="9"/>
      <c r="I19" s="9"/>
      <c r="J19" s="9"/>
      <c r="K19" s="9"/>
    </row>
    <row r="20" spans="1:39" s="15" customFormat="1" ht="35.1" customHeight="1" x14ac:dyDescent="0.25">
      <c r="A20" s="172" t="s">
        <v>55</v>
      </c>
      <c r="B20" s="200"/>
      <c r="C20" s="201"/>
      <c r="D20" s="201"/>
      <c r="E20" s="202"/>
      <c r="F20" s="203">
        <f>+'Trainers cost'!C14</f>
        <v>0</v>
      </c>
    </row>
    <row r="21" spans="1:39" s="15" customFormat="1" ht="35.1" customHeight="1" x14ac:dyDescent="0.25">
      <c r="A21" s="172" t="s">
        <v>84</v>
      </c>
      <c r="B21" s="200"/>
      <c r="C21" s="201"/>
      <c r="D21" s="201"/>
      <c r="E21" s="202"/>
      <c r="F21" s="203">
        <f>+'Trainers cost'!C15</f>
        <v>0</v>
      </c>
    </row>
    <row r="22" spans="1:39" s="15" customFormat="1" ht="35.1" customHeight="1" x14ac:dyDescent="0.25">
      <c r="A22" s="172" t="s">
        <v>85</v>
      </c>
      <c r="B22" s="200"/>
      <c r="C22" s="140"/>
      <c r="D22" s="140"/>
      <c r="E22" s="204"/>
      <c r="F22" s="203">
        <f>+'Trainers cost'!C19</f>
        <v>0</v>
      </c>
      <c r="H22" s="9"/>
    </row>
    <row r="23" spans="1:39" s="15" customFormat="1" ht="35.1" customHeight="1" x14ac:dyDescent="0.25">
      <c r="A23" s="191" t="s">
        <v>52</v>
      </c>
      <c r="B23" s="205"/>
      <c r="C23" s="218"/>
      <c r="D23" s="219"/>
      <c r="E23" s="220"/>
      <c r="F23" s="203">
        <f>+'Trainers cost'!C37</f>
        <v>0</v>
      </c>
    </row>
    <row r="24" spans="1:39" s="15" customFormat="1" ht="35.1" customHeight="1" x14ac:dyDescent="0.25">
      <c r="A24" s="206" t="s">
        <v>56</v>
      </c>
      <c r="B24" s="207"/>
      <c r="C24" s="208"/>
      <c r="D24" s="208"/>
      <c r="E24" s="209"/>
      <c r="F24" s="203">
        <f>+'Trainers cost'!C35+'Trainers cost'!C36</f>
        <v>0</v>
      </c>
    </row>
    <row r="25" spans="1:39" s="15" customFormat="1" ht="35.1" customHeight="1" x14ac:dyDescent="0.25">
      <c r="A25" s="210" t="s">
        <v>54</v>
      </c>
      <c r="B25" s="211"/>
      <c r="C25" s="212"/>
      <c r="D25" s="212"/>
      <c r="E25" s="213"/>
      <c r="F25" s="203">
        <f>+'Trainers cost'!C38</f>
        <v>0</v>
      </c>
    </row>
    <row r="26" spans="1:39" s="15" customFormat="1" ht="18.75" customHeight="1" x14ac:dyDescent="0.25">
      <c r="A26" s="148"/>
      <c r="B26" s="223" t="s">
        <v>64</v>
      </c>
      <c r="C26" s="221"/>
      <c r="D26" s="221"/>
      <c r="E26" s="222"/>
      <c r="F26" s="134">
        <f>SUM(F19:F25)</f>
        <v>0</v>
      </c>
    </row>
    <row r="27" spans="1:39" s="15" customFormat="1" ht="35.1" customHeight="1" x14ac:dyDescent="0.25">
      <c r="A27" s="129" t="s">
        <v>59</v>
      </c>
      <c r="B27" s="149"/>
      <c r="C27" s="147" t="s">
        <v>7</v>
      </c>
      <c r="D27" s="146" t="s">
        <v>9</v>
      </c>
      <c r="E27" s="146" t="s">
        <v>8</v>
      </c>
      <c r="F27" s="16"/>
    </row>
    <row r="28" spans="1:39" s="9" customFormat="1" ht="34.5" customHeight="1" x14ac:dyDescent="0.25">
      <c r="A28" s="172" t="s">
        <v>84</v>
      </c>
      <c r="B28" s="181" t="str">
        <f>IF(C28&gt;60,"Max 60 EUR per person - CEPOL DIR Authorisation required"," ")</f>
        <v xml:space="preserve"> </v>
      </c>
      <c r="C28" s="188"/>
      <c r="D28" s="189"/>
      <c r="E28" s="190"/>
      <c r="F28" s="177">
        <f>C28*D28</f>
        <v>0</v>
      </c>
    </row>
    <row r="29" spans="1:39" s="9" customFormat="1" ht="35.1" customHeight="1" x14ac:dyDescent="0.25">
      <c r="A29" s="191" t="s">
        <v>52</v>
      </c>
      <c r="B29" s="192"/>
      <c r="C29" s="188"/>
      <c r="D29" s="189"/>
      <c r="E29" s="193"/>
      <c r="F29" s="177">
        <f>+C29*D29*E29</f>
        <v>0</v>
      </c>
      <c r="AM29" s="72"/>
    </row>
    <row r="30" spans="1:39" s="9" customFormat="1" ht="35.1" customHeight="1" x14ac:dyDescent="0.25">
      <c r="A30" s="172" t="s">
        <v>53</v>
      </c>
      <c r="B30" s="181"/>
      <c r="C30" s="188"/>
      <c r="D30" s="189"/>
      <c r="E30" s="193"/>
      <c r="F30" s="177">
        <f>+C30*D30*E30</f>
        <v>0</v>
      </c>
    </row>
    <row r="31" spans="1:39" s="9" customFormat="1" ht="35.1" customHeight="1" x14ac:dyDescent="0.25">
      <c r="A31" s="172" t="s">
        <v>57</v>
      </c>
      <c r="B31" s="181"/>
      <c r="C31" s="188"/>
      <c r="D31" s="189"/>
      <c r="E31" s="194" t="s">
        <v>86</v>
      </c>
      <c r="F31" s="177">
        <f>+C31*D31</f>
        <v>0</v>
      </c>
    </row>
    <row r="32" spans="1:39" s="9" customFormat="1" ht="35.1" customHeight="1" x14ac:dyDescent="0.25">
      <c r="A32" s="180" t="s">
        <v>54</v>
      </c>
      <c r="B32" s="195"/>
      <c r="C32" s="196"/>
      <c r="D32" s="189"/>
      <c r="E32" s="189"/>
      <c r="F32" s="177">
        <f>+C32*D32*E32</f>
        <v>0</v>
      </c>
    </row>
    <row r="33" spans="1:6" s="9" customFormat="1" ht="18.75" customHeight="1" x14ac:dyDescent="0.25">
      <c r="A33" s="152"/>
      <c r="B33" s="223" t="s">
        <v>27</v>
      </c>
      <c r="C33" s="221"/>
      <c r="D33" s="221"/>
      <c r="E33" s="222"/>
      <c r="F33" s="150">
        <f>SUM(F28:F32)</f>
        <v>0</v>
      </c>
    </row>
    <row r="34" spans="1:6" s="9" customFormat="1" ht="35.1" customHeight="1" x14ac:dyDescent="0.25">
      <c r="A34" s="84" t="s">
        <v>66</v>
      </c>
      <c r="B34" s="85"/>
      <c r="C34" s="147" t="s">
        <v>7</v>
      </c>
      <c r="D34" s="151"/>
      <c r="E34" s="146" t="s">
        <v>8</v>
      </c>
      <c r="F34" s="16"/>
    </row>
    <row r="35" spans="1:6" s="9" customFormat="1" ht="35.1" customHeight="1" x14ac:dyDescent="0.25">
      <c r="A35" s="172" t="s">
        <v>92</v>
      </c>
      <c r="B35" s="181" t="str">
        <f>IF(C35&gt;300,"Max 300 EUR - CEPOL DIR Authorisation required", " ")</f>
        <v xml:space="preserve"> </v>
      </c>
      <c r="C35" s="188"/>
      <c r="D35" s="197"/>
      <c r="E35" s="193"/>
      <c r="F35" s="177">
        <f>+C35*E35</f>
        <v>0</v>
      </c>
    </row>
    <row r="36" spans="1:6" s="9" customFormat="1" ht="35.1" customHeight="1" x14ac:dyDescent="0.25">
      <c r="A36" s="172" t="s">
        <v>60</v>
      </c>
      <c r="B36" s="181" t="str">
        <f>IF(C36&gt;1500,"Max 1500 EUR - CEPOL DIR Authorisation required", " ")</f>
        <v xml:space="preserve"> </v>
      </c>
      <c r="C36" s="174"/>
      <c r="D36" s="197"/>
      <c r="E36" s="175"/>
      <c r="F36" s="177">
        <f>+C36*E36</f>
        <v>0</v>
      </c>
    </row>
    <row r="37" spans="1:6" s="9" customFormat="1" ht="35.1" customHeight="1" x14ac:dyDescent="0.25">
      <c r="A37" s="172" t="s">
        <v>61</v>
      </c>
      <c r="B37" s="181" t="str">
        <f>IF(C37&gt;750,"Max 750 EUR/day or 3000/week - CEPOL DIR Authorisation required", " ")</f>
        <v xml:space="preserve"> </v>
      </c>
      <c r="C37" s="174"/>
      <c r="D37" s="197"/>
      <c r="E37" s="175"/>
      <c r="F37" s="177">
        <f>+C37*E37</f>
        <v>0</v>
      </c>
    </row>
    <row r="38" spans="1:6" s="9" customFormat="1" ht="35.1" customHeight="1" x14ac:dyDescent="0.25">
      <c r="A38" s="172" t="s">
        <v>62</v>
      </c>
      <c r="B38" s="181"/>
      <c r="C38" s="225"/>
      <c r="D38" s="226"/>
      <c r="E38" s="226"/>
      <c r="F38" s="177">
        <f>+C38</f>
        <v>0</v>
      </c>
    </row>
    <row r="39" spans="1:6" s="9" customFormat="1" ht="20.25" customHeight="1" x14ac:dyDescent="0.25">
      <c r="A39" s="153"/>
      <c r="B39" s="227" t="s">
        <v>25</v>
      </c>
      <c r="C39" s="221"/>
      <c r="D39" s="221"/>
      <c r="E39" s="222"/>
      <c r="F39" s="134">
        <f>SUM(F35:F38)</f>
        <v>0</v>
      </c>
    </row>
    <row r="40" spans="1:6" s="9" customFormat="1" ht="9.75" customHeight="1" x14ac:dyDescent="0.25">
      <c r="A40" s="164"/>
      <c r="B40" s="165"/>
      <c r="C40" s="166"/>
      <c r="D40" s="167"/>
      <c r="E40" s="167"/>
      <c r="F40" s="168"/>
    </row>
    <row r="41" spans="1:6" s="9" customFormat="1" ht="35.1" customHeight="1" x14ac:dyDescent="0.25">
      <c r="A41" s="81" t="s">
        <v>31</v>
      </c>
      <c r="B41" s="82"/>
      <c r="C41" s="82"/>
      <c r="D41" s="82"/>
      <c r="E41" s="83"/>
      <c r="F41" s="154">
        <f>+F39+F33+F26+F17</f>
        <v>0</v>
      </c>
    </row>
    <row r="42" spans="1:6" s="9" customFormat="1" ht="9" customHeight="1" x14ac:dyDescent="0.25">
      <c r="A42" s="164"/>
      <c r="B42" s="165"/>
      <c r="C42" s="166"/>
      <c r="D42" s="167"/>
      <c r="E42" s="167"/>
      <c r="F42" s="168"/>
    </row>
    <row r="43" spans="1:6" s="9" customFormat="1" ht="35.1" customHeight="1" x14ac:dyDescent="0.25">
      <c r="A43" s="84"/>
      <c r="B43" s="92"/>
      <c r="C43" s="92"/>
      <c r="D43" s="92"/>
      <c r="E43" s="85"/>
      <c r="F43" s="85"/>
    </row>
    <row r="44" spans="1:6" s="9" customFormat="1" ht="35.1" customHeight="1" x14ac:dyDescent="0.25">
      <c r="A44" s="178" t="s">
        <v>88</v>
      </c>
      <c r="B44" s="178"/>
      <c r="C44" s="228">
        <v>0</v>
      </c>
      <c r="D44" s="229"/>
      <c r="E44" s="230"/>
      <c r="F44" s="214">
        <f>+F41*C44</f>
        <v>0</v>
      </c>
    </row>
    <row r="45" spans="1:6" s="9" customFormat="1" ht="9" customHeight="1" x14ac:dyDescent="0.25">
      <c r="A45" s="169"/>
      <c r="B45" s="165"/>
      <c r="C45" s="166"/>
      <c r="D45" s="167"/>
      <c r="E45" s="167"/>
      <c r="F45" s="168"/>
    </row>
    <row r="46" spans="1:6" s="9" customFormat="1" ht="35.1" customHeight="1" x14ac:dyDescent="0.25">
      <c r="A46" s="81" t="s">
        <v>32</v>
      </c>
      <c r="B46" s="82"/>
      <c r="C46" s="82"/>
      <c r="D46" s="82"/>
      <c r="E46" s="83"/>
      <c r="F46" s="154">
        <f>+F41+F44</f>
        <v>0</v>
      </c>
    </row>
    <row r="47" spans="1:6" s="9" customFormat="1" ht="9" customHeight="1" x14ac:dyDescent="0.25">
      <c r="A47" s="169"/>
      <c r="B47" s="165"/>
      <c r="C47" s="166"/>
      <c r="D47" s="167"/>
      <c r="E47" s="167"/>
      <c r="F47" s="168"/>
    </row>
    <row r="48" spans="1:6" s="9" customFormat="1" ht="35.1" customHeight="1" x14ac:dyDescent="0.25">
      <c r="A48" s="81" t="s">
        <v>63</v>
      </c>
      <c r="B48" s="82"/>
      <c r="C48" s="82"/>
      <c r="D48" s="82"/>
      <c r="E48" s="83"/>
      <c r="F48" s="154">
        <f>(F46/95)*5</f>
        <v>0</v>
      </c>
    </row>
    <row r="49" spans="1:6" s="18" customFormat="1" ht="12.75" customHeight="1" x14ac:dyDescent="0.3">
      <c r="A49" s="169"/>
      <c r="B49" s="165"/>
      <c r="C49" s="166"/>
      <c r="D49" s="167"/>
      <c r="E49" s="167"/>
      <c r="F49" s="199"/>
    </row>
    <row r="50" spans="1:6" s="18" customFormat="1" ht="35.1" customHeight="1" x14ac:dyDescent="0.3">
      <c r="A50" s="81" t="s">
        <v>89</v>
      </c>
      <c r="B50" s="81"/>
      <c r="C50" s="82"/>
      <c r="D50" s="82"/>
      <c r="E50" s="83"/>
      <c r="F50" s="17">
        <f>+F48+F46</f>
        <v>0</v>
      </c>
    </row>
    <row r="51" spans="1:6" x14ac:dyDescent="0.2">
      <c r="B51" s="19"/>
    </row>
    <row r="52" spans="1:6" x14ac:dyDescent="0.2">
      <c r="B52" s="171"/>
    </row>
    <row r="53" spans="1:6" x14ac:dyDescent="0.2">
      <c r="B53" s="171"/>
    </row>
    <row r="54" spans="1:6" x14ac:dyDescent="0.2">
      <c r="B54" s="19"/>
    </row>
    <row r="55" spans="1:6" x14ac:dyDescent="0.2">
      <c r="D55" s="22"/>
      <c r="E55" s="22"/>
      <c r="F55" s="23"/>
    </row>
    <row r="56" spans="1:6" ht="17.25" customHeight="1" x14ac:dyDescent="0.2">
      <c r="B56" s="74"/>
      <c r="D56" s="224" t="s">
        <v>24</v>
      </c>
      <c r="E56" s="224"/>
      <c r="F56" s="224"/>
    </row>
    <row r="57" spans="1:6" ht="15" hidden="1" customHeight="1" x14ac:dyDescent="0.2">
      <c r="D57" s="24"/>
      <c r="E57" s="24"/>
      <c r="F57" s="25"/>
    </row>
    <row r="58" spans="1:6" ht="15" hidden="1" customHeight="1" x14ac:dyDescent="0.2">
      <c r="D58" s="24"/>
      <c r="E58" s="24"/>
      <c r="F58" s="25"/>
    </row>
    <row r="59" spans="1:6" ht="15" hidden="1" customHeight="1" x14ac:dyDescent="0.2">
      <c r="D59" s="24"/>
      <c r="E59" s="24"/>
      <c r="F59" s="25"/>
    </row>
    <row r="60" spans="1:6" ht="15" hidden="1" customHeight="1" x14ac:dyDescent="0.2">
      <c r="D60" s="24"/>
      <c r="E60" s="24"/>
      <c r="F60" s="25"/>
    </row>
    <row r="61" spans="1:6" ht="15" hidden="1" customHeight="1" x14ac:dyDescent="0.2">
      <c r="D61" s="24"/>
      <c r="E61" s="24"/>
      <c r="F61" s="25"/>
    </row>
    <row r="62" spans="1:6" ht="15" hidden="1" customHeight="1" x14ac:dyDescent="0.2">
      <c r="D62" s="24"/>
      <c r="E62" s="24"/>
      <c r="F62" s="25"/>
    </row>
    <row r="63" spans="1:6" ht="15" hidden="1" customHeight="1" x14ac:dyDescent="0.2">
      <c r="D63" s="24"/>
      <c r="E63" s="24"/>
      <c r="F63" s="25"/>
    </row>
    <row r="64" spans="1:6" ht="15" hidden="1" customHeight="1" x14ac:dyDescent="0.2">
      <c r="D64" s="24"/>
      <c r="E64" s="24"/>
      <c r="F64" s="25"/>
    </row>
    <row r="65" spans="2:6" ht="15" hidden="1" customHeight="1" x14ac:dyDescent="0.2">
      <c r="D65" s="24"/>
      <c r="E65" s="24"/>
      <c r="F65" s="25"/>
    </row>
    <row r="66" spans="2:6" ht="15" hidden="1" customHeight="1" x14ac:dyDescent="0.2">
      <c r="B66" s="4"/>
      <c r="D66" s="24"/>
      <c r="E66" s="24"/>
      <c r="F66" s="25"/>
    </row>
    <row r="67" spans="2:6" ht="15" hidden="1" customHeight="1" x14ac:dyDescent="0.2">
      <c r="B67" s="4"/>
      <c r="D67" s="24"/>
      <c r="E67" s="24"/>
      <c r="F67" s="25"/>
    </row>
    <row r="68" spans="2:6" ht="15" hidden="1" customHeight="1" x14ac:dyDescent="0.2">
      <c r="D68" s="24"/>
      <c r="E68" s="24"/>
      <c r="F68" s="25"/>
    </row>
    <row r="69" spans="2:6" ht="15" hidden="1" customHeight="1" x14ac:dyDescent="0.2">
      <c r="D69" s="24"/>
      <c r="E69" s="24"/>
      <c r="F69" s="25"/>
    </row>
    <row r="70" spans="2:6" ht="15" hidden="1" customHeight="1" x14ac:dyDescent="0.2">
      <c r="D70" s="24"/>
      <c r="E70" s="24"/>
      <c r="F70" s="25"/>
    </row>
    <row r="71" spans="2:6" ht="15" hidden="1" customHeight="1" x14ac:dyDescent="0.2">
      <c r="D71" s="24"/>
      <c r="E71" s="24"/>
      <c r="F71" s="25"/>
    </row>
    <row r="72" spans="2:6" ht="15" hidden="1" customHeight="1" x14ac:dyDescent="0.2">
      <c r="D72" s="24"/>
      <c r="E72" s="24"/>
      <c r="F72" s="25"/>
    </row>
    <row r="73" spans="2:6" ht="15" hidden="1" customHeight="1" x14ac:dyDescent="0.2">
      <c r="D73" s="24"/>
      <c r="E73" s="24"/>
      <c r="F73" s="25"/>
    </row>
    <row r="74" spans="2:6" ht="15" hidden="1" customHeight="1" x14ac:dyDescent="0.2">
      <c r="D74" s="24"/>
      <c r="E74" s="24"/>
      <c r="F74" s="25"/>
    </row>
    <row r="75" spans="2:6" ht="15" hidden="1" customHeight="1" x14ac:dyDescent="0.2">
      <c r="D75" s="24"/>
      <c r="E75" s="24"/>
      <c r="F75" s="25"/>
    </row>
    <row r="76" spans="2:6" ht="15" hidden="1" customHeight="1" x14ac:dyDescent="0.2">
      <c r="D76" s="24"/>
      <c r="E76" s="24"/>
      <c r="F76" s="25"/>
    </row>
    <row r="77" spans="2:6" ht="15" hidden="1" customHeight="1" x14ac:dyDescent="0.2">
      <c r="D77" s="24"/>
      <c r="E77" s="24"/>
      <c r="F77" s="25"/>
    </row>
    <row r="78" spans="2:6" ht="15" hidden="1" customHeight="1" x14ac:dyDescent="0.2">
      <c r="D78" s="24"/>
      <c r="E78" s="24"/>
      <c r="F78" s="25"/>
    </row>
    <row r="79" spans="2:6" ht="15" hidden="1" customHeight="1" x14ac:dyDescent="0.2">
      <c r="D79" s="24"/>
      <c r="E79" s="24"/>
      <c r="F79" s="25"/>
    </row>
    <row r="80" spans="2:6" ht="15" hidden="1" customHeight="1" x14ac:dyDescent="0.2">
      <c r="D80" s="24"/>
      <c r="E80" s="24"/>
      <c r="F80" s="25"/>
    </row>
    <row r="81" spans="4:6" ht="15" hidden="1" customHeight="1" x14ac:dyDescent="0.2">
      <c r="D81" s="24"/>
      <c r="E81" s="24"/>
      <c r="F81" s="25"/>
    </row>
    <row r="82" spans="4:6" ht="15" hidden="1" customHeight="1" x14ac:dyDescent="0.2">
      <c r="D82" s="24"/>
      <c r="E82" s="24"/>
      <c r="F82" s="25"/>
    </row>
    <row r="83" spans="4:6" ht="15" hidden="1" customHeight="1" x14ac:dyDescent="0.2">
      <c r="D83" s="24"/>
      <c r="E83" s="24"/>
      <c r="F83" s="25"/>
    </row>
    <row r="84" spans="4:6" ht="15" hidden="1" customHeight="1" x14ac:dyDescent="0.2">
      <c r="D84" s="24"/>
      <c r="E84" s="24"/>
      <c r="F84" s="25"/>
    </row>
    <row r="85" spans="4:6" ht="15" hidden="1" customHeight="1" x14ac:dyDescent="0.2">
      <c r="D85" s="24"/>
      <c r="E85" s="24"/>
      <c r="F85" s="25"/>
    </row>
    <row r="86" spans="4:6" ht="15" hidden="1" customHeight="1" x14ac:dyDescent="0.2">
      <c r="D86" s="24"/>
      <c r="E86" s="24"/>
      <c r="F86" s="25"/>
    </row>
    <row r="87" spans="4:6" ht="15" hidden="1" customHeight="1" x14ac:dyDescent="0.2">
      <c r="D87" s="24"/>
      <c r="E87" s="24"/>
      <c r="F87" s="25"/>
    </row>
    <row r="88" spans="4:6" ht="15" hidden="1" customHeight="1" x14ac:dyDescent="0.2">
      <c r="D88" s="24"/>
      <c r="E88" s="24"/>
      <c r="F88" s="25"/>
    </row>
    <row r="89" spans="4:6" ht="15" hidden="1" customHeight="1" x14ac:dyDescent="0.2">
      <c r="D89" s="24"/>
      <c r="E89" s="24"/>
      <c r="F89" s="25"/>
    </row>
    <row r="90" spans="4:6" ht="15" hidden="1" customHeight="1" x14ac:dyDescent="0.2">
      <c r="D90" s="24"/>
      <c r="E90" s="24"/>
      <c r="F90" s="25"/>
    </row>
    <row r="91" spans="4:6" ht="15" hidden="1" customHeight="1" x14ac:dyDescent="0.2">
      <c r="D91" s="24"/>
      <c r="E91" s="24"/>
      <c r="F91" s="25"/>
    </row>
    <row r="92" spans="4:6" ht="15" hidden="1" customHeight="1" x14ac:dyDescent="0.2">
      <c r="D92" s="24"/>
      <c r="E92" s="24"/>
      <c r="F92" s="25"/>
    </row>
    <row r="93" spans="4:6" ht="15" hidden="1" customHeight="1" x14ac:dyDescent="0.2">
      <c r="D93" s="24"/>
      <c r="E93" s="24"/>
      <c r="F93" s="25"/>
    </row>
    <row r="94" spans="4:6" ht="15" hidden="1" customHeight="1" x14ac:dyDescent="0.2">
      <c r="D94" s="24"/>
      <c r="E94" s="24"/>
      <c r="F94" s="25"/>
    </row>
    <row r="95" spans="4:6" ht="15" hidden="1" customHeight="1" x14ac:dyDescent="0.2">
      <c r="D95" s="24"/>
      <c r="E95" s="24"/>
      <c r="F95" s="25"/>
    </row>
    <row r="96" spans="4:6" ht="15" hidden="1" customHeight="1" x14ac:dyDescent="0.2">
      <c r="D96" s="24"/>
      <c r="E96" s="24"/>
      <c r="F96" s="25"/>
    </row>
    <row r="97" spans="4:6" ht="15" hidden="1" customHeight="1" x14ac:dyDescent="0.2">
      <c r="D97" s="24"/>
      <c r="E97" s="24"/>
      <c r="F97" s="25"/>
    </row>
    <row r="98" spans="4:6" ht="15" hidden="1" customHeight="1" x14ac:dyDescent="0.2">
      <c r="D98" s="24"/>
      <c r="E98" s="24"/>
      <c r="F98" s="25"/>
    </row>
    <row r="99" spans="4:6" ht="15" hidden="1" customHeight="1" x14ac:dyDescent="0.2">
      <c r="D99" s="24"/>
      <c r="E99" s="24"/>
      <c r="F99" s="25"/>
    </row>
    <row r="100" spans="4:6" ht="15" hidden="1" customHeight="1" x14ac:dyDescent="0.2">
      <c r="D100" s="24"/>
      <c r="E100" s="24"/>
      <c r="F100" s="25"/>
    </row>
    <row r="101" spans="4:6" ht="15" hidden="1" customHeight="1" x14ac:dyDescent="0.2">
      <c r="D101" s="24"/>
      <c r="E101" s="24"/>
      <c r="F101" s="25"/>
    </row>
    <row r="102" spans="4:6" ht="15" hidden="1" customHeight="1" x14ac:dyDescent="0.2">
      <c r="D102" s="24"/>
      <c r="E102" s="24"/>
      <c r="F102" s="25"/>
    </row>
    <row r="103" spans="4:6" ht="15" hidden="1" customHeight="1" x14ac:dyDescent="0.2">
      <c r="D103" s="24"/>
      <c r="E103" s="24"/>
      <c r="F103" s="25"/>
    </row>
    <row r="104" spans="4:6" ht="15" hidden="1" customHeight="1" x14ac:dyDescent="0.2">
      <c r="D104" s="24"/>
      <c r="E104" s="24"/>
      <c r="F104" s="25"/>
    </row>
    <row r="105" spans="4:6" ht="15" hidden="1" customHeight="1" x14ac:dyDescent="0.2">
      <c r="D105" s="24"/>
      <c r="E105" s="24"/>
      <c r="F105" s="25"/>
    </row>
    <row r="106" spans="4:6" ht="15" hidden="1" customHeight="1" x14ac:dyDescent="0.2">
      <c r="D106" s="24"/>
      <c r="E106" s="24"/>
      <c r="F106" s="25"/>
    </row>
    <row r="107" spans="4:6" ht="15" hidden="1" customHeight="1" x14ac:dyDescent="0.2">
      <c r="D107" s="24"/>
      <c r="E107" s="24"/>
      <c r="F107" s="25"/>
    </row>
    <row r="108" spans="4:6" ht="15" hidden="1" customHeight="1" x14ac:dyDescent="0.2">
      <c r="D108" s="24"/>
      <c r="E108" s="24"/>
      <c r="F108" s="25"/>
    </row>
    <row r="109" spans="4:6" ht="15" hidden="1" customHeight="1" x14ac:dyDescent="0.2">
      <c r="D109" s="24"/>
      <c r="E109" s="24"/>
      <c r="F109" s="25"/>
    </row>
    <row r="110" spans="4:6" ht="15" hidden="1" customHeight="1" x14ac:dyDescent="0.2">
      <c r="D110" s="24"/>
      <c r="E110" s="24"/>
      <c r="F110" s="25"/>
    </row>
    <row r="111" spans="4:6" ht="15" hidden="1" customHeight="1" x14ac:dyDescent="0.2">
      <c r="D111" s="24"/>
      <c r="E111" s="24"/>
      <c r="F111" s="25"/>
    </row>
    <row r="112" spans="4:6" ht="15" hidden="1" customHeight="1" x14ac:dyDescent="0.2">
      <c r="D112" s="24"/>
      <c r="E112" s="24"/>
      <c r="F112" s="25"/>
    </row>
    <row r="113" spans="4:6" ht="15" hidden="1" customHeight="1" x14ac:dyDescent="0.2">
      <c r="D113" s="24"/>
      <c r="E113" s="24"/>
      <c r="F113" s="25"/>
    </row>
    <row r="114" spans="4:6" ht="15" hidden="1" customHeight="1" x14ac:dyDescent="0.2">
      <c r="D114" s="24"/>
      <c r="E114" s="24"/>
      <c r="F114" s="25"/>
    </row>
    <row r="115" spans="4:6" ht="15" hidden="1" customHeight="1" x14ac:dyDescent="0.2">
      <c r="D115" s="24"/>
      <c r="E115" s="24"/>
      <c r="F115" s="25"/>
    </row>
    <row r="116" spans="4:6" ht="15" hidden="1" customHeight="1" x14ac:dyDescent="0.2">
      <c r="D116" s="24"/>
      <c r="E116" s="24"/>
      <c r="F116" s="25"/>
    </row>
    <row r="117" spans="4:6" ht="15" hidden="1" customHeight="1" x14ac:dyDescent="0.2">
      <c r="D117" s="24"/>
      <c r="E117" s="24"/>
      <c r="F117" s="25"/>
    </row>
    <row r="118" spans="4:6" ht="15" hidden="1" customHeight="1" x14ac:dyDescent="0.2">
      <c r="D118" s="24"/>
      <c r="E118" s="24"/>
      <c r="F118" s="25"/>
    </row>
    <row r="119" spans="4:6" ht="15" hidden="1" customHeight="1" x14ac:dyDescent="0.2">
      <c r="D119" s="24"/>
      <c r="E119" s="24"/>
      <c r="F119" s="25"/>
    </row>
    <row r="120" spans="4:6" ht="15" hidden="1" customHeight="1" x14ac:dyDescent="0.2">
      <c r="D120" s="24"/>
      <c r="E120" s="24"/>
      <c r="F120" s="25"/>
    </row>
    <row r="121" spans="4:6" ht="15" hidden="1" customHeight="1" x14ac:dyDescent="0.2">
      <c r="D121" s="24"/>
      <c r="E121" s="24"/>
      <c r="F121" s="25"/>
    </row>
    <row r="122" spans="4:6" ht="15" hidden="1" customHeight="1" x14ac:dyDescent="0.2">
      <c r="D122" s="24"/>
      <c r="E122" s="24"/>
      <c r="F122" s="25"/>
    </row>
    <row r="123" spans="4:6" ht="15" hidden="1" customHeight="1" x14ac:dyDescent="0.2">
      <c r="D123" s="24"/>
      <c r="E123" s="24"/>
      <c r="F123" s="25"/>
    </row>
    <row r="124" spans="4:6" ht="15" hidden="1" customHeight="1" x14ac:dyDescent="0.2">
      <c r="D124" s="24"/>
      <c r="E124" s="24"/>
      <c r="F124" s="25"/>
    </row>
    <row r="125" spans="4:6" ht="15" hidden="1" customHeight="1" x14ac:dyDescent="0.2">
      <c r="D125" s="24"/>
      <c r="E125" s="24"/>
      <c r="F125" s="25"/>
    </row>
    <row r="126" spans="4:6" ht="15" hidden="1" customHeight="1" x14ac:dyDescent="0.2">
      <c r="D126" s="24"/>
      <c r="E126" s="24"/>
      <c r="F126" s="25"/>
    </row>
    <row r="127" spans="4:6" ht="15" hidden="1" customHeight="1" x14ac:dyDescent="0.2">
      <c r="D127" s="24"/>
      <c r="E127" s="24"/>
      <c r="F127" s="25"/>
    </row>
    <row r="128" spans="4:6" ht="15" hidden="1" customHeight="1" x14ac:dyDescent="0.2">
      <c r="D128" s="24"/>
      <c r="E128" s="24"/>
      <c r="F128" s="25"/>
    </row>
    <row r="129" spans="4:6" ht="15" hidden="1" customHeight="1" x14ac:dyDescent="0.2">
      <c r="D129" s="24"/>
      <c r="E129" s="24"/>
      <c r="F129" s="25"/>
    </row>
    <row r="130" spans="4:6" ht="15" hidden="1" customHeight="1" x14ac:dyDescent="0.2">
      <c r="D130" s="24"/>
      <c r="E130" s="24"/>
      <c r="F130" s="25"/>
    </row>
    <row r="131" spans="4:6" ht="15" hidden="1" customHeight="1" x14ac:dyDescent="0.2">
      <c r="D131" s="24"/>
      <c r="E131" s="24"/>
      <c r="F131" s="25"/>
    </row>
    <row r="132" spans="4:6" ht="15" hidden="1" customHeight="1" x14ac:dyDescent="0.2">
      <c r="D132" s="24"/>
      <c r="E132" s="24"/>
      <c r="F132" s="25"/>
    </row>
    <row r="133" spans="4:6" ht="15" hidden="1" customHeight="1" x14ac:dyDescent="0.2">
      <c r="D133" s="24"/>
      <c r="E133" s="24"/>
      <c r="F133" s="25"/>
    </row>
    <row r="134" spans="4:6" ht="15" hidden="1" customHeight="1" x14ac:dyDescent="0.2">
      <c r="D134" s="24"/>
      <c r="E134" s="24"/>
      <c r="F134" s="25"/>
    </row>
    <row r="135" spans="4:6" ht="15" hidden="1" customHeight="1" x14ac:dyDescent="0.2">
      <c r="D135" s="24"/>
      <c r="E135" s="24"/>
      <c r="F135" s="25"/>
    </row>
    <row r="136" spans="4:6" ht="15" hidden="1" customHeight="1" x14ac:dyDescent="0.2">
      <c r="D136" s="24"/>
      <c r="E136" s="24"/>
      <c r="F136" s="25"/>
    </row>
    <row r="137" spans="4:6" ht="15" hidden="1" customHeight="1" x14ac:dyDescent="0.2">
      <c r="D137" s="24"/>
      <c r="E137" s="24"/>
      <c r="F137" s="25"/>
    </row>
    <row r="138" spans="4:6" ht="15" hidden="1" customHeight="1" x14ac:dyDescent="0.2">
      <c r="D138" s="24"/>
      <c r="E138" s="24"/>
      <c r="F138" s="25"/>
    </row>
    <row r="139" spans="4:6" ht="15" hidden="1" customHeight="1" x14ac:dyDescent="0.2">
      <c r="D139" s="24"/>
      <c r="E139" s="24"/>
      <c r="F139" s="25"/>
    </row>
    <row r="140" spans="4:6" ht="15" hidden="1" customHeight="1" x14ac:dyDescent="0.2">
      <c r="D140" s="24"/>
      <c r="E140" s="24"/>
      <c r="F140" s="25"/>
    </row>
    <row r="141" spans="4:6" ht="15" hidden="1" customHeight="1" x14ac:dyDescent="0.2">
      <c r="D141" s="24"/>
      <c r="E141" s="24"/>
      <c r="F141" s="25"/>
    </row>
    <row r="142" spans="4:6" ht="15" hidden="1" customHeight="1" x14ac:dyDescent="0.2">
      <c r="D142" s="24"/>
      <c r="E142" s="24"/>
      <c r="F142" s="25"/>
    </row>
    <row r="143" spans="4:6" ht="15" hidden="1" customHeight="1" x14ac:dyDescent="0.2">
      <c r="D143" s="24"/>
      <c r="E143" s="24"/>
      <c r="F143" s="25"/>
    </row>
    <row r="144" spans="4:6" ht="15" hidden="1" customHeight="1" x14ac:dyDescent="0.2">
      <c r="D144" s="24"/>
      <c r="E144" s="24"/>
      <c r="F144" s="25"/>
    </row>
    <row r="145" spans="4:6" ht="15" hidden="1" customHeight="1" x14ac:dyDescent="0.2">
      <c r="D145" s="24"/>
      <c r="E145" s="24"/>
      <c r="F145" s="25"/>
    </row>
    <row r="146" spans="4:6" ht="15" hidden="1" customHeight="1" x14ac:dyDescent="0.2">
      <c r="D146" s="24"/>
      <c r="E146" s="24"/>
      <c r="F146" s="25"/>
    </row>
    <row r="147" spans="4:6" ht="15" hidden="1" customHeight="1" x14ac:dyDescent="0.2">
      <c r="D147" s="24"/>
      <c r="E147" s="24"/>
      <c r="F147" s="25"/>
    </row>
    <row r="148" spans="4:6" ht="15" hidden="1" customHeight="1" x14ac:dyDescent="0.2">
      <c r="D148" s="24"/>
      <c r="E148" s="24"/>
      <c r="F148" s="25"/>
    </row>
    <row r="149" spans="4:6" ht="15" hidden="1" customHeight="1" x14ac:dyDescent="0.2">
      <c r="D149" s="24"/>
      <c r="E149" s="24"/>
      <c r="F149" s="25"/>
    </row>
    <row r="150" spans="4:6" ht="15" hidden="1" customHeight="1" x14ac:dyDescent="0.2">
      <c r="D150" s="24"/>
      <c r="E150" s="24"/>
      <c r="F150" s="25"/>
    </row>
    <row r="151" spans="4:6" ht="15" hidden="1" customHeight="1" x14ac:dyDescent="0.2">
      <c r="D151" s="24"/>
      <c r="E151" s="24"/>
      <c r="F151" s="25"/>
    </row>
    <row r="152" spans="4:6" ht="15" hidden="1" customHeight="1" x14ac:dyDescent="0.2">
      <c r="D152" s="24"/>
      <c r="E152" s="24"/>
      <c r="F152" s="25"/>
    </row>
    <row r="153" spans="4:6" ht="15" hidden="1" customHeight="1" x14ac:dyDescent="0.2">
      <c r="D153" s="24"/>
      <c r="E153" s="24"/>
      <c r="F153" s="25"/>
    </row>
    <row r="154" spans="4:6" ht="15" hidden="1" customHeight="1" x14ac:dyDescent="0.2">
      <c r="D154" s="24"/>
      <c r="E154" s="24"/>
      <c r="F154" s="25"/>
    </row>
    <row r="155" spans="4:6" ht="15" hidden="1" customHeight="1" x14ac:dyDescent="0.2">
      <c r="D155" s="24"/>
      <c r="E155" s="24"/>
      <c r="F155" s="25"/>
    </row>
    <row r="156" spans="4:6" ht="15" hidden="1" customHeight="1" x14ac:dyDescent="0.2">
      <c r="D156" s="24"/>
      <c r="E156" s="24"/>
      <c r="F156" s="25"/>
    </row>
    <row r="157" spans="4:6" ht="15" hidden="1" customHeight="1" x14ac:dyDescent="0.2">
      <c r="D157" s="24"/>
      <c r="E157" s="24"/>
      <c r="F157" s="25"/>
    </row>
    <row r="158" spans="4:6" ht="15" hidden="1" customHeight="1" x14ac:dyDescent="0.2">
      <c r="D158" s="24"/>
      <c r="E158" s="24"/>
      <c r="F158" s="25"/>
    </row>
    <row r="159" spans="4:6" ht="15" hidden="1" customHeight="1" x14ac:dyDescent="0.2">
      <c r="D159" s="24"/>
      <c r="E159" s="24"/>
      <c r="F159" s="25"/>
    </row>
    <row r="160" spans="4:6" ht="15" hidden="1" customHeight="1" x14ac:dyDescent="0.2">
      <c r="D160" s="24"/>
      <c r="E160" s="24"/>
      <c r="F160" s="25"/>
    </row>
    <row r="161" spans="4:6" ht="15" hidden="1" customHeight="1" x14ac:dyDescent="0.2">
      <c r="D161" s="24"/>
      <c r="E161" s="24"/>
      <c r="F161" s="25"/>
    </row>
    <row r="162" spans="4:6" ht="15" hidden="1" customHeight="1" x14ac:dyDescent="0.2">
      <c r="D162" s="24"/>
      <c r="E162" s="24"/>
      <c r="F162" s="25"/>
    </row>
    <row r="163" spans="4:6" ht="15" hidden="1" customHeight="1" x14ac:dyDescent="0.2">
      <c r="D163" s="24"/>
      <c r="E163" s="24"/>
      <c r="F163" s="25"/>
    </row>
    <row r="164" spans="4:6" ht="15" hidden="1" customHeight="1" x14ac:dyDescent="0.2">
      <c r="D164" s="24"/>
      <c r="E164" s="24"/>
      <c r="F164" s="25"/>
    </row>
    <row r="165" spans="4:6" ht="15" hidden="1" customHeight="1" x14ac:dyDescent="0.2">
      <c r="D165" s="24"/>
      <c r="E165" s="24"/>
      <c r="F165" s="25"/>
    </row>
    <row r="166" spans="4:6" ht="15" hidden="1" customHeight="1" x14ac:dyDescent="0.2">
      <c r="D166" s="24"/>
      <c r="E166" s="24"/>
      <c r="F166" s="25"/>
    </row>
    <row r="167" spans="4:6" ht="15" hidden="1" customHeight="1" x14ac:dyDescent="0.2">
      <c r="D167" s="24"/>
      <c r="E167" s="24"/>
      <c r="F167" s="25"/>
    </row>
    <row r="168" spans="4:6" ht="15" hidden="1" customHeight="1" x14ac:dyDescent="0.2">
      <c r="D168" s="24"/>
      <c r="E168" s="24"/>
      <c r="F168" s="25"/>
    </row>
    <row r="169" spans="4:6" ht="15" hidden="1" customHeight="1" x14ac:dyDescent="0.2">
      <c r="D169" s="24"/>
      <c r="E169" s="24"/>
      <c r="F169" s="25"/>
    </row>
    <row r="170" spans="4:6" ht="15" hidden="1" customHeight="1" x14ac:dyDescent="0.2">
      <c r="D170" s="24"/>
      <c r="E170" s="24"/>
      <c r="F170" s="25"/>
    </row>
    <row r="171" spans="4:6" ht="15" hidden="1" customHeight="1" x14ac:dyDescent="0.2">
      <c r="D171" s="24"/>
      <c r="E171" s="24"/>
      <c r="F171" s="25"/>
    </row>
    <row r="172" spans="4:6" ht="15" hidden="1" customHeight="1" x14ac:dyDescent="0.2">
      <c r="D172" s="24"/>
      <c r="E172" s="24"/>
      <c r="F172" s="25"/>
    </row>
    <row r="173" spans="4:6" ht="9" hidden="1" customHeight="1" x14ac:dyDescent="0.2">
      <c r="D173" s="24"/>
      <c r="E173" s="24"/>
      <c r="F173" s="25"/>
    </row>
    <row r="174" spans="4:6" ht="9.75" customHeight="1" x14ac:dyDescent="0.2">
      <c r="D174" s="24"/>
      <c r="E174" s="24"/>
      <c r="F174" s="25"/>
    </row>
    <row r="175" spans="4:6" ht="10.5" customHeight="1" x14ac:dyDescent="0.2">
      <c r="D175" s="24"/>
      <c r="E175" s="24"/>
      <c r="F175" s="25"/>
    </row>
    <row r="176" spans="4:6" ht="15" customHeight="1" x14ac:dyDescent="0.2">
      <c r="D176" s="24"/>
      <c r="E176" s="24"/>
      <c r="F176" s="25"/>
    </row>
    <row r="177" spans="4:6" ht="15" x14ac:dyDescent="0.2">
      <c r="D177" s="24"/>
      <c r="E177" s="24"/>
      <c r="F177" s="25"/>
    </row>
    <row r="178" spans="4:6" ht="15" x14ac:dyDescent="0.2">
      <c r="D178" s="24"/>
      <c r="E178" s="24"/>
      <c r="F178" s="25"/>
    </row>
  </sheetData>
  <sheetProtection algorithmName="SHA-512" hashValue="3udcdVnuvN+Z21fyTrl0g70yggR/zcmqTC1HQLPZvfjE++OE9IfltE2A4J9FpO6pfA8AKKQntej2LHA2fvzipA==" saltValue="9tBkv5BMJCHG7I5Ru2X9cA==" spinCount="100000" sheet="1" objects="1" scenarios="1" formatCells="0"/>
  <mergeCells count="8">
    <mergeCell ref="C23:E23"/>
    <mergeCell ref="B17:E17"/>
    <mergeCell ref="B26:E26"/>
    <mergeCell ref="D56:F56"/>
    <mergeCell ref="C38:E38"/>
    <mergeCell ref="B39:E39"/>
    <mergeCell ref="B33:E33"/>
    <mergeCell ref="C44:E44"/>
  </mergeCells>
  <phoneticPr fontId="5" type="noConversion"/>
  <conditionalFormatting sqref="C28">
    <cfRule type="cellIs" dxfId="5" priority="6" operator="greaterThan">
      <formula>60</formula>
    </cfRule>
  </conditionalFormatting>
  <conditionalFormatting sqref="C35">
    <cfRule type="cellIs" dxfId="4" priority="5" operator="greaterThan">
      <formula>300</formula>
    </cfRule>
  </conditionalFormatting>
  <conditionalFormatting sqref="C36">
    <cfRule type="cellIs" dxfId="3" priority="4" operator="greaterThan">
      <formula>1500</formula>
    </cfRule>
  </conditionalFormatting>
  <conditionalFormatting sqref="C37">
    <cfRule type="cellIs" dxfId="2" priority="3" operator="greaterThan">
      <formula>750</formula>
    </cfRule>
  </conditionalFormatting>
  <conditionalFormatting sqref="C12">
    <cfRule type="cellIs" dxfId="1" priority="2" operator="greaterThan">
      <formula>60</formula>
    </cfRule>
  </conditionalFormatting>
  <conditionalFormatting sqref="C13">
    <cfRule type="cellIs" dxfId="0" priority="1" operator="greaterThan">
      <formula>300</formula>
    </cfRule>
  </conditionalFormatting>
  <pageMargins left="0.78740157480314965" right="0.70866141732283472" top="0.35433070866141736" bottom="0.35433070866141736" header="0.31496062992125984" footer="0.31496062992125984"/>
  <pageSetup paperSize="9" scale="48" orientation="portrait" r:id="rId1"/>
  <headerFooter>
    <oddFooter>&amp;L&amp;"Palatino Linotype,Regular"&amp;G&amp;CPage &amp;P of &amp;N&amp;R&amp;"Palatino Linotype,Regular"&amp;9© CEPOL 2017.
Proprietary document. Printed copies are not controlled. Confirm revision status.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43"/>
  <sheetViews>
    <sheetView zoomScaleNormal="100" workbookViewId="0">
      <selection activeCell="K6" sqref="K6"/>
    </sheetView>
  </sheetViews>
  <sheetFormatPr defaultColWidth="9.140625" defaultRowHeight="14.25" x14ac:dyDescent="0.2"/>
  <cols>
    <col min="1" max="1" width="13.85546875" style="5" customWidth="1"/>
    <col min="2" max="2" width="34.85546875" style="5" customWidth="1"/>
    <col min="3" max="3" width="14.140625" style="5" customWidth="1"/>
    <col min="4" max="8" width="13.85546875" style="5" customWidth="1"/>
    <col min="9" max="9" width="12.42578125" style="5" customWidth="1"/>
    <col min="10" max="10" width="12.85546875" style="5" customWidth="1"/>
    <col min="11" max="11" width="12.7109375" style="5" customWidth="1"/>
    <col min="12" max="14" width="11.7109375" style="5" customWidth="1"/>
    <col min="15" max="15" width="18.140625" style="5" customWidth="1"/>
    <col min="16" max="30" width="0" style="5" hidden="1" customWidth="1"/>
    <col min="31" max="16384" width="9.140625" style="5"/>
  </cols>
  <sheetData>
    <row r="1" spans="1:18" ht="15" customHeight="1" x14ac:dyDescent="0.2">
      <c r="A1" s="239" t="s">
        <v>44</v>
      </c>
      <c r="B1" s="240"/>
      <c r="C1" s="240"/>
      <c r="D1" s="240"/>
      <c r="E1" s="241"/>
      <c r="F1" s="66" t="s">
        <v>43</v>
      </c>
      <c r="G1" s="65"/>
      <c r="H1" s="65"/>
      <c r="I1" s="65"/>
      <c r="J1" s="65"/>
      <c r="K1" s="67" t="s">
        <v>90</v>
      </c>
      <c r="L1" s="231"/>
      <c r="M1" s="231"/>
      <c r="N1" s="231"/>
      <c r="O1" s="231"/>
      <c r="P1" s="232"/>
      <c r="Q1" s="232"/>
      <c r="R1" s="233"/>
    </row>
    <row r="2" spans="1:18" s="6" customFormat="1" ht="27" customHeight="1" x14ac:dyDescent="0.2">
      <c r="A2" s="242"/>
      <c r="B2" s="243"/>
      <c r="C2" s="243"/>
      <c r="D2" s="243"/>
      <c r="E2" s="244"/>
      <c r="F2" s="70" t="s">
        <v>42</v>
      </c>
      <c r="G2" s="71"/>
      <c r="H2" s="71"/>
      <c r="I2" s="71"/>
      <c r="J2" s="71"/>
      <c r="K2" s="217">
        <v>42934</v>
      </c>
      <c r="L2" s="231"/>
      <c r="M2" s="231"/>
      <c r="N2" s="231"/>
      <c r="O2" s="231"/>
      <c r="P2" s="234"/>
      <c r="Q2" s="234"/>
      <c r="R2" s="235"/>
    </row>
    <row r="3" spans="1:18" s="6" customFormat="1" ht="15" x14ac:dyDescent="0.2">
      <c r="A3" s="63"/>
      <c r="B3" s="63"/>
      <c r="C3" s="63"/>
      <c r="D3" s="63"/>
      <c r="E3" s="63"/>
      <c r="F3" s="63"/>
      <c r="G3" s="68"/>
      <c r="H3" s="69"/>
      <c r="I3" s="69"/>
      <c r="J3" s="69"/>
      <c r="K3" s="69"/>
      <c r="L3" s="69"/>
      <c r="M3" s="69"/>
      <c r="N3" s="69"/>
      <c r="O3" s="60"/>
      <c r="P3" s="5"/>
      <c r="Q3" s="5"/>
    </row>
    <row r="4" spans="1:18" s="7" customFormat="1" ht="28.5" customHeight="1" x14ac:dyDescent="0.2">
      <c r="A4" s="236" t="s">
        <v>33</v>
      </c>
      <c r="B4" s="237"/>
      <c r="C4" s="237"/>
      <c r="D4" s="237"/>
      <c r="E4" s="237"/>
      <c r="F4" s="237"/>
      <c r="G4" s="238"/>
      <c r="H4" s="238"/>
      <c r="I4" s="238"/>
      <c r="J4" s="238"/>
      <c r="K4" s="238"/>
      <c r="L4" s="238"/>
      <c r="M4" s="238"/>
      <c r="N4" s="238"/>
      <c r="O4" s="238"/>
      <c r="P4" s="5"/>
      <c r="Q4" s="5"/>
    </row>
    <row r="5" spans="1:18" s="7" customFormat="1" ht="11.25" customHeight="1" x14ac:dyDescent="0.2">
      <c r="A5" s="127"/>
      <c r="B5" s="127"/>
      <c r="C5" s="127"/>
      <c r="D5" s="127"/>
      <c r="E5" s="127"/>
      <c r="F5" s="127"/>
      <c r="G5" s="128"/>
      <c r="H5" s="128"/>
      <c r="I5" s="75"/>
      <c r="J5" s="75"/>
      <c r="K5" s="75"/>
      <c r="L5" s="75"/>
      <c r="M5" s="75"/>
      <c r="N5" s="75"/>
      <c r="O5" s="75"/>
      <c r="P5" s="5"/>
      <c r="Q5" s="5"/>
    </row>
    <row r="6" spans="1:18" s="7" customFormat="1" ht="39.950000000000003" customHeight="1" x14ac:dyDescent="0.25">
      <c r="A6" s="86"/>
      <c r="B6" s="120" t="s">
        <v>49</v>
      </c>
      <c r="C6" s="133" t="str">
        <f>'BUDGET ESTIMATE'!B5</f>
        <v>XX</v>
      </c>
      <c r="D6" s="133" t="str">
        <f>'BUDGET ESTIMATE'!C5</f>
        <v>YYYY</v>
      </c>
      <c r="E6" s="77"/>
    </row>
    <row r="7" spans="1:18" s="7" customFormat="1" ht="27.75" customHeight="1" x14ac:dyDescent="0.25">
      <c r="A7" s="86"/>
      <c r="B7" s="120" t="s">
        <v>34</v>
      </c>
      <c r="C7" s="131" t="str">
        <f>'BUDGET ESTIMATE'!B6</f>
        <v>[Organiser]</v>
      </c>
      <c r="D7" s="132"/>
      <c r="E7" s="132"/>
      <c r="F7" s="132"/>
      <c r="G7" s="132"/>
      <c r="H7" s="132"/>
      <c r="I7" s="170"/>
    </row>
    <row r="8" spans="1:18" s="7" customFormat="1" ht="27.75" customHeight="1" x14ac:dyDescent="0.25">
      <c r="A8" s="73"/>
      <c r="B8" s="121" t="s">
        <v>50</v>
      </c>
      <c r="C8" s="131" t="str">
        <f>'BUDGET ESTIMATE'!B7</f>
        <v>[Title of the Activity]</v>
      </c>
      <c r="D8" s="132"/>
      <c r="E8" s="132"/>
      <c r="F8" s="132"/>
      <c r="G8" s="132"/>
      <c r="H8" s="132"/>
      <c r="I8" s="170"/>
    </row>
    <row r="9" spans="1:18" s="7" customFormat="1" ht="12" customHeight="1" thickBot="1" x14ac:dyDescent="0.3">
      <c r="A9" s="73"/>
      <c r="B9" s="121"/>
      <c r="C9" s="125"/>
      <c r="D9" s="126"/>
      <c r="E9" s="126"/>
      <c r="F9" s="8"/>
    </row>
    <row r="10" spans="1:18" ht="24" customHeight="1" thickBot="1" x14ac:dyDescent="0.3">
      <c r="A10" s="250"/>
      <c r="B10" s="251"/>
      <c r="C10" s="26"/>
      <c r="D10" s="245" t="s">
        <v>10</v>
      </c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8" s="30" customFormat="1" ht="15.75" thickBot="1" x14ac:dyDescent="0.3">
      <c r="A11" s="252"/>
      <c r="B11" s="253"/>
      <c r="C11" s="76"/>
      <c r="D11" s="27" t="s">
        <v>11</v>
      </c>
      <c r="E11" s="28" t="s">
        <v>12</v>
      </c>
      <c r="F11" s="28" t="s">
        <v>13</v>
      </c>
      <c r="G11" s="28" t="s">
        <v>14</v>
      </c>
      <c r="H11" s="28" t="s">
        <v>15</v>
      </c>
      <c r="I11" s="28" t="s">
        <v>16</v>
      </c>
      <c r="J11" s="28" t="s">
        <v>17</v>
      </c>
      <c r="K11" s="28" t="s">
        <v>18</v>
      </c>
      <c r="L11" s="28" t="s">
        <v>19</v>
      </c>
      <c r="M11" s="28" t="s">
        <v>20</v>
      </c>
      <c r="N11" s="28" t="s">
        <v>21</v>
      </c>
      <c r="O11" s="29" t="s">
        <v>22</v>
      </c>
    </row>
    <row r="12" spans="1:18" s="30" customFormat="1" ht="15.75" thickBot="1" x14ac:dyDescent="0.3">
      <c r="A12" s="254"/>
      <c r="B12" s="255"/>
      <c r="C12" s="122" t="s">
        <v>1</v>
      </c>
      <c r="D12" s="130" t="s">
        <v>78</v>
      </c>
      <c r="E12" s="130" t="s">
        <v>78</v>
      </c>
      <c r="F12" s="130" t="s">
        <v>78</v>
      </c>
      <c r="G12" s="130" t="s">
        <v>78</v>
      </c>
      <c r="H12" s="130" t="s">
        <v>78</v>
      </c>
      <c r="I12" s="130" t="s">
        <v>78</v>
      </c>
      <c r="J12" s="130" t="s">
        <v>78</v>
      </c>
      <c r="K12" s="130" t="s">
        <v>78</v>
      </c>
      <c r="L12" s="123" t="s">
        <v>76</v>
      </c>
      <c r="M12" s="130" t="s">
        <v>75</v>
      </c>
      <c r="N12" s="130" t="s">
        <v>74</v>
      </c>
      <c r="O12" s="124" t="s">
        <v>73</v>
      </c>
    </row>
    <row r="13" spans="1:18" s="30" customFormat="1" ht="42.75" x14ac:dyDescent="0.25">
      <c r="A13" s="270" t="s">
        <v>0</v>
      </c>
      <c r="B13" s="97" t="s">
        <v>87</v>
      </c>
      <c r="C13" s="31">
        <f>SUM(D13:O13)</f>
        <v>0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spans="1:18" ht="23.25" customHeight="1" x14ac:dyDescent="0.2">
      <c r="A14" s="271"/>
      <c r="B14" s="96" t="s">
        <v>67</v>
      </c>
      <c r="C14" s="37">
        <f>SUM(D14:O14)</f>
        <v>0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18" ht="28.5" x14ac:dyDescent="0.2">
      <c r="A15" s="271"/>
      <c r="B15" s="96" t="s">
        <v>84</v>
      </c>
      <c r="C15" s="37">
        <f>SUM(D15:O15)</f>
        <v>0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18" ht="30" customHeight="1" thickBot="1" x14ac:dyDescent="0.25">
      <c r="A16" s="272"/>
      <c r="B16" s="98" t="s">
        <v>46</v>
      </c>
      <c r="C16" s="34">
        <f>SUM(D16:O16)</f>
        <v>0</v>
      </c>
      <c r="D16" s="106">
        <f>SUM(D13:D15)</f>
        <v>0</v>
      </c>
      <c r="E16" s="106">
        <f t="shared" ref="E16:O16" si="0">SUM(E13:E15)</f>
        <v>0</v>
      </c>
      <c r="F16" s="106">
        <f t="shared" si="0"/>
        <v>0</v>
      </c>
      <c r="G16" s="106">
        <f t="shared" si="0"/>
        <v>0</v>
      </c>
      <c r="H16" s="106">
        <f t="shared" si="0"/>
        <v>0</v>
      </c>
      <c r="I16" s="106">
        <f t="shared" si="0"/>
        <v>0</v>
      </c>
      <c r="J16" s="106">
        <f t="shared" si="0"/>
        <v>0</v>
      </c>
      <c r="K16" s="106">
        <f>SUM(K13:K15)</f>
        <v>0</v>
      </c>
      <c r="L16" s="106">
        <f t="shared" si="0"/>
        <v>0</v>
      </c>
      <c r="M16" s="106">
        <f t="shared" si="0"/>
        <v>0</v>
      </c>
      <c r="N16" s="106">
        <f t="shared" si="0"/>
        <v>0</v>
      </c>
      <c r="O16" s="107">
        <f t="shared" si="0"/>
        <v>0</v>
      </c>
    </row>
    <row r="17" spans="1:30" ht="17.25" customHeight="1" x14ac:dyDescent="0.2">
      <c r="A17" s="256" t="s">
        <v>28</v>
      </c>
      <c r="B17" s="94" t="s">
        <v>68</v>
      </c>
      <c r="C17" s="95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30" ht="15" x14ac:dyDescent="0.2">
      <c r="A18" s="256"/>
      <c r="B18" s="32" t="s">
        <v>69</v>
      </c>
      <c r="C18" s="33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30" ht="33" customHeight="1" thickBot="1" x14ac:dyDescent="0.25">
      <c r="A19" s="257"/>
      <c r="B19" s="99" t="s">
        <v>83</v>
      </c>
      <c r="C19" s="34">
        <f>SUM(D19:O19)</f>
        <v>0</v>
      </c>
      <c r="D19" s="108">
        <f>+D18*D17</f>
        <v>0</v>
      </c>
      <c r="E19" s="108">
        <f t="shared" ref="E19:O19" si="1">+E18*E17</f>
        <v>0</v>
      </c>
      <c r="F19" s="108">
        <f t="shared" si="1"/>
        <v>0</v>
      </c>
      <c r="G19" s="108">
        <f t="shared" si="1"/>
        <v>0</v>
      </c>
      <c r="H19" s="108">
        <f t="shared" si="1"/>
        <v>0</v>
      </c>
      <c r="I19" s="108">
        <f t="shared" si="1"/>
        <v>0</v>
      </c>
      <c r="J19" s="108">
        <f t="shared" ref="J19" si="2">+J18*J17</f>
        <v>0</v>
      </c>
      <c r="K19" s="108">
        <f t="shared" si="1"/>
        <v>0</v>
      </c>
      <c r="L19" s="108">
        <f t="shared" si="1"/>
        <v>0</v>
      </c>
      <c r="M19" s="108">
        <f t="shared" ref="M19:N19" si="3">+M18*M17</f>
        <v>0</v>
      </c>
      <c r="N19" s="108">
        <f t="shared" si="3"/>
        <v>0</v>
      </c>
      <c r="O19" s="109">
        <f t="shared" si="1"/>
        <v>0</v>
      </c>
    </row>
    <row r="20" spans="1:30" ht="18" customHeight="1" x14ac:dyDescent="0.2">
      <c r="A20" s="258" t="s">
        <v>36</v>
      </c>
      <c r="B20" s="35" t="s">
        <v>70</v>
      </c>
      <c r="C20" s="36">
        <f>+C37</f>
        <v>0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30" ht="17.25" customHeight="1" x14ac:dyDescent="0.2">
      <c r="A21" s="259"/>
      <c r="B21" s="32" t="s">
        <v>71</v>
      </c>
      <c r="C21" s="37">
        <f>+C35</f>
        <v>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30" ht="15" x14ac:dyDescent="0.2">
      <c r="A22" s="259"/>
      <c r="B22" s="32" t="s">
        <v>57</v>
      </c>
      <c r="C22" s="37">
        <f>+C36</f>
        <v>0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2"/>
    </row>
    <row r="23" spans="1:30" ht="15" x14ac:dyDescent="0.2">
      <c r="A23" s="259"/>
      <c r="B23" s="38" t="s">
        <v>72</v>
      </c>
      <c r="C23" s="37">
        <f>+C38</f>
        <v>0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30" ht="15" x14ac:dyDescent="0.2">
      <c r="A24" s="259"/>
      <c r="B24" s="38" t="s">
        <v>3</v>
      </c>
      <c r="C24" s="39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30" ht="17.25" hidden="1" customHeight="1" x14ac:dyDescent="0.2">
      <c r="A25" s="259"/>
      <c r="B25" s="38"/>
      <c r="C25" s="39"/>
      <c r="D25" s="110">
        <f>+D24*D23</f>
        <v>0</v>
      </c>
      <c r="E25" s="110">
        <f t="shared" ref="E25:O25" si="4">+E24*E23</f>
        <v>0</v>
      </c>
      <c r="F25" s="110">
        <f t="shared" si="4"/>
        <v>0</v>
      </c>
      <c r="G25" s="110">
        <f t="shared" si="4"/>
        <v>0</v>
      </c>
      <c r="H25" s="110">
        <f t="shared" si="4"/>
        <v>0</v>
      </c>
      <c r="I25" s="110">
        <f t="shared" si="4"/>
        <v>0</v>
      </c>
      <c r="J25" s="110">
        <f t="shared" ref="J25" si="5">+J24*J23</f>
        <v>0</v>
      </c>
      <c r="K25" s="110">
        <f t="shared" si="4"/>
        <v>0</v>
      </c>
      <c r="L25" s="110">
        <f t="shared" si="4"/>
        <v>0</v>
      </c>
      <c r="M25" s="110">
        <f t="shared" ref="M25" si="6">+M24*M23</f>
        <v>0</v>
      </c>
      <c r="N25" s="110">
        <f t="shared" si="4"/>
        <v>0</v>
      </c>
      <c r="O25" s="111">
        <f t="shared" si="4"/>
        <v>0</v>
      </c>
    </row>
    <row r="26" spans="1:30" ht="30" customHeight="1" thickBot="1" x14ac:dyDescent="0.25">
      <c r="A26" s="260"/>
      <c r="B26" s="99" t="s">
        <v>45</v>
      </c>
      <c r="C26" s="34">
        <f>SUM(D26:O26)</f>
        <v>0</v>
      </c>
      <c r="D26" s="112">
        <f>((+D21+D20+D23)*D24)+D22</f>
        <v>0</v>
      </c>
      <c r="E26" s="112">
        <f t="shared" ref="E26:O26" si="7">((+E21+E20+E23)*E24)+E22</f>
        <v>0</v>
      </c>
      <c r="F26" s="112">
        <f t="shared" si="7"/>
        <v>0</v>
      </c>
      <c r="G26" s="112">
        <f t="shared" si="7"/>
        <v>0</v>
      </c>
      <c r="H26" s="112">
        <f t="shared" si="7"/>
        <v>0</v>
      </c>
      <c r="I26" s="112">
        <f t="shared" si="7"/>
        <v>0</v>
      </c>
      <c r="J26" s="112">
        <f t="shared" ref="J26" si="8">((+J21+J20+J23)*J24)+J22</f>
        <v>0</v>
      </c>
      <c r="K26" s="112">
        <f t="shared" si="7"/>
        <v>0</v>
      </c>
      <c r="L26" s="112">
        <f t="shared" si="7"/>
        <v>0</v>
      </c>
      <c r="M26" s="112">
        <f t="shared" ref="M26" si="9">((+M21+M20+M23)*M24)+M22</f>
        <v>0</v>
      </c>
      <c r="N26" s="112">
        <f t="shared" si="7"/>
        <v>0</v>
      </c>
      <c r="O26" s="113">
        <f t="shared" si="7"/>
        <v>0</v>
      </c>
    </row>
    <row r="27" spans="1:30" ht="15" x14ac:dyDescent="0.2">
      <c r="A27" s="264" t="s">
        <v>4</v>
      </c>
      <c r="B27" s="265"/>
      <c r="C27" s="40">
        <f>C16+C19+C26</f>
        <v>0</v>
      </c>
      <c r="D27" s="114">
        <f>D16+D19+D26</f>
        <v>0</v>
      </c>
      <c r="E27" s="114">
        <f t="shared" ref="E27:O27" si="10">E16+E19+E26</f>
        <v>0</v>
      </c>
      <c r="F27" s="114">
        <f t="shared" si="10"/>
        <v>0</v>
      </c>
      <c r="G27" s="114">
        <f t="shared" si="10"/>
        <v>0</v>
      </c>
      <c r="H27" s="114">
        <f t="shared" si="10"/>
        <v>0</v>
      </c>
      <c r="I27" s="114">
        <f t="shared" si="10"/>
        <v>0</v>
      </c>
      <c r="J27" s="114">
        <f t="shared" si="10"/>
        <v>0</v>
      </c>
      <c r="K27" s="114">
        <f t="shared" si="10"/>
        <v>0</v>
      </c>
      <c r="L27" s="114">
        <f t="shared" si="10"/>
        <v>0</v>
      </c>
      <c r="M27" s="114">
        <f t="shared" si="10"/>
        <v>0</v>
      </c>
      <c r="N27" s="114">
        <f t="shared" si="10"/>
        <v>0</v>
      </c>
      <c r="O27" s="114">
        <f t="shared" si="10"/>
        <v>0</v>
      </c>
    </row>
    <row r="28" spans="1:30" ht="52.5" customHeight="1" x14ac:dyDescent="0.2">
      <c r="A28" s="261" t="s">
        <v>29</v>
      </c>
      <c r="B28" s="248" t="s">
        <v>77</v>
      </c>
      <c r="C28" s="249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</row>
    <row r="29" spans="1:30" x14ac:dyDescent="0.2">
      <c r="A29" s="262"/>
      <c r="B29" s="268" t="s">
        <v>47</v>
      </c>
      <c r="C29" s="269"/>
      <c r="D29" s="43" t="str">
        <f>IF(D18&gt;75,"Max 75 Eur"," ")</f>
        <v xml:space="preserve"> </v>
      </c>
      <c r="E29" s="43" t="str">
        <f t="shared" ref="E29:O29" si="11">IF(E18&gt;75,"Max 75 Eur"," ")</f>
        <v xml:space="preserve"> </v>
      </c>
      <c r="F29" s="43" t="str">
        <f t="shared" si="11"/>
        <v xml:space="preserve"> </v>
      </c>
      <c r="G29" s="43" t="str">
        <f t="shared" si="11"/>
        <v xml:space="preserve"> </v>
      </c>
      <c r="H29" s="43" t="str">
        <f t="shared" si="11"/>
        <v xml:space="preserve"> </v>
      </c>
      <c r="I29" s="43" t="str">
        <f t="shared" si="11"/>
        <v xml:space="preserve"> </v>
      </c>
      <c r="J29" s="43" t="str">
        <f t="shared" si="11"/>
        <v xml:space="preserve"> </v>
      </c>
      <c r="K29" s="43" t="str">
        <f t="shared" si="11"/>
        <v xml:space="preserve"> </v>
      </c>
      <c r="L29" s="43" t="str">
        <f t="shared" si="11"/>
        <v xml:space="preserve"> </v>
      </c>
      <c r="M29" s="43" t="str">
        <f t="shared" si="11"/>
        <v xml:space="preserve"> </v>
      </c>
      <c r="N29" s="43" t="str">
        <f t="shared" si="11"/>
        <v xml:space="preserve"> </v>
      </c>
      <c r="O29" s="44" t="str">
        <f t="shared" si="11"/>
        <v xml:space="preserve"> </v>
      </c>
      <c r="P29" s="45">
        <f>IF(D29=" ",0,1)</f>
        <v>0</v>
      </c>
      <c r="Q29" s="45">
        <f>IF(E29=" ",0,1)</f>
        <v>0</v>
      </c>
      <c r="R29" s="45">
        <f t="shared" ref="R29:X31" si="12">IF(F29=" ",0,1)</f>
        <v>0</v>
      </c>
      <c r="S29" s="45">
        <f t="shared" si="12"/>
        <v>0</v>
      </c>
      <c r="T29" s="45">
        <f t="shared" si="12"/>
        <v>0</v>
      </c>
      <c r="U29" s="45">
        <f t="shared" si="12"/>
        <v>0</v>
      </c>
      <c r="V29" s="45">
        <f t="shared" si="12"/>
        <v>0</v>
      </c>
      <c r="W29" s="45">
        <f t="shared" si="12"/>
        <v>0</v>
      </c>
      <c r="X29" s="45">
        <f t="shared" si="12"/>
        <v>0</v>
      </c>
      <c r="Y29" s="45">
        <f t="shared" ref="Y29:Y31" si="13">IF(M29=" ",0,1)</f>
        <v>0</v>
      </c>
      <c r="Z29" s="45">
        <f t="shared" ref="Z29:AA31" si="14">IF(N29=" ",0,1)</f>
        <v>0</v>
      </c>
      <c r="AA29" s="45">
        <f t="shared" si="14"/>
        <v>0</v>
      </c>
      <c r="AB29" s="46">
        <f>SUM(P29:AA30)</f>
        <v>0</v>
      </c>
      <c r="AC29" s="268" t="s">
        <v>39</v>
      </c>
      <c r="AD29" s="269"/>
    </row>
    <row r="30" spans="1:30" x14ac:dyDescent="0.2">
      <c r="A30" s="262"/>
      <c r="B30" s="275" t="s">
        <v>37</v>
      </c>
      <c r="C30" s="276"/>
      <c r="D30" s="47" t="str">
        <f>IF(D19&gt;450,"Max 450 Eur"," ")</f>
        <v xml:space="preserve"> </v>
      </c>
      <c r="E30" s="47" t="str">
        <f t="shared" ref="E30:O30" si="15">IF(E19&gt;450,"Max 450 Eur"," ")</f>
        <v xml:space="preserve"> </v>
      </c>
      <c r="F30" s="47" t="str">
        <f t="shared" si="15"/>
        <v xml:space="preserve"> </v>
      </c>
      <c r="G30" s="47" t="str">
        <f t="shared" si="15"/>
        <v xml:space="preserve"> </v>
      </c>
      <c r="H30" s="47" t="str">
        <f t="shared" si="15"/>
        <v xml:space="preserve"> </v>
      </c>
      <c r="I30" s="47" t="str">
        <f t="shared" si="15"/>
        <v xml:space="preserve"> </v>
      </c>
      <c r="J30" s="47" t="str">
        <f t="shared" si="15"/>
        <v xml:space="preserve"> </v>
      </c>
      <c r="K30" s="47" t="str">
        <f t="shared" si="15"/>
        <v xml:space="preserve"> </v>
      </c>
      <c r="L30" s="47" t="str">
        <f t="shared" si="15"/>
        <v xml:space="preserve"> </v>
      </c>
      <c r="M30" s="47" t="str">
        <f t="shared" si="15"/>
        <v xml:space="preserve"> </v>
      </c>
      <c r="N30" s="47" t="str">
        <f t="shared" si="15"/>
        <v xml:space="preserve"> </v>
      </c>
      <c r="O30" s="48" t="str">
        <f t="shared" si="15"/>
        <v xml:space="preserve"> </v>
      </c>
      <c r="P30" s="45">
        <f>IF(D30=" ",0,1)</f>
        <v>0</v>
      </c>
      <c r="Q30" s="45">
        <f t="shared" ref="Q30:Q31" si="16">IF(E30=" ",0,1)</f>
        <v>0</v>
      </c>
      <c r="R30" s="45">
        <f t="shared" si="12"/>
        <v>0</v>
      </c>
      <c r="S30" s="45">
        <f t="shared" si="12"/>
        <v>0</v>
      </c>
      <c r="T30" s="45">
        <f t="shared" si="12"/>
        <v>0</v>
      </c>
      <c r="U30" s="45">
        <f t="shared" si="12"/>
        <v>0</v>
      </c>
      <c r="V30" s="45">
        <f t="shared" si="12"/>
        <v>0</v>
      </c>
      <c r="W30" s="45">
        <f t="shared" si="12"/>
        <v>0</v>
      </c>
      <c r="X30" s="45">
        <f t="shared" si="12"/>
        <v>0</v>
      </c>
      <c r="Y30" s="45">
        <f t="shared" si="13"/>
        <v>0</v>
      </c>
      <c r="Z30" s="45">
        <f t="shared" si="14"/>
        <v>0</v>
      </c>
      <c r="AA30" s="45">
        <f t="shared" si="14"/>
        <v>0</v>
      </c>
      <c r="AB30" s="45"/>
      <c r="AC30" s="275"/>
      <c r="AD30" s="276"/>
    </row>
    <row r="31" spans="1:30" ht="33" customHeight="1" thickBot="1" x14ac:dyDescent="0.25">
      <c r="A31" s="263"/>
      <c r="B31" s="266" t="s">
        <v>48</v>
      </c>
      <c r="C31" s="267"/>
      <c r="D31" s="49" t="str">
        <f t="shared" ref="D31:O31" si="17">IF(D15&gt;60,"Max 60 Eur"," ")</f>
        <v xml:space="preserve"> </v>
      </c>
      <c r="E31" s="49" t="str">
        <f t="shared" si="17"/>
        <v xml:space="preserve"> </v>
      </c>
      <c r="F31" s="49" t="str">
        <f t="shared" si="17"/>
        <v xml:space="preserve"> </v>
      </c>
      <c r="G31" s="49" t="str">
        <f t="shared" si="17"/>
        <v xml:space="preserve"> </v>
      </c>
      <c r="H31" s="49" t="str">
        <f t="shared" si="17"/>
        <v xml:space="preserve"> </v>
      </c>
      <c r="I31" s="49" t="str">
        <f t="shared" si="17"/>
        <v xml:space="preserve"> </v>
      </c>
      <c r="J31" s="49" t="str">
        <f t="shared" si="17"/>
        <v xml:space="preserve"> </v>
      </c>
      <c r="K31" s="49" t="str">
        <f t="shared" si="17"/>
        <v xml:space="preserve"> </v>
      </c>
      <c r="L31" s="49" t="str">
        <f t="shared" si="17"/>
        <v xml:space="preserve"> </v>
      </c>
      <c r="M31" s="49" t="str">
        <f t="shared" si="17"/>
        <v xml:space="preserve"> </v>
      </c>
      <c r="N31" s="49" t="str">
        <f t="shared" si="17"/>
        <v xml:space="preserve"> </v>
      </c>
      <c r="O31" s="50" t="str">
        <f t="shared" si="17"/>
        <v xml:space="preserve"> </v>
      </c>
      <c r="P31" s="45">
        <f>IF(D31=" ",0,1)</f>
        <v>0</v>
      </c>
      <c r="Q31" s="45">
        <f t="shared" si="16"/>
        <v>0</v>
      </c>
      <c r="R31" s="45">
        <f t="shared" si="12"/>
        <v>0</v>
      </c>
      <c r="S31" s="45">
        <f t="shared" si="12"/>
        <v>0</v>
      </c>
      <c r="T31" s="45">
        <f t="shared" si="12"/>
        <v>0</v>
      </c>
      <c r="U31" s="45">
        <f t="shared" si="12"/>
        <v>0</v>
      </c>
      <c r="V31" s="45">
        <f t="shared" si="12"/>
        <v>0</v>
      </c>
      <c r="W31" s="45">
        <f t="shared" si="12"/>
        <v>0</v>
      </c>
      <c r="X31" s="45">
        <f t="shared" si="12"/>
        <v>0</v>
      </c>
      <c r="Y31" s="45">
        <f t="shared" si="13"/>
        <v>0</v>
      </c>
      <c r="Z31" s="45">
        <f t="shared" si="14"/>
        <v>0</v>
      </c>
      <c r="AA31" s="45">
        <f t="shared" si="14"/>
        <v>0</v>
      </c>
      <c r="AB31" s="46">
        <f t="shared" ref="AB31" si="18">SUM(P31:AA31)</f>
        <v>0</v>
      </c>
      <c r="AC31" s="266" t="s">
        <v>30</v>
      </c>
      <c r="AD31" s="267"/>
    </row>
    <row r="32" spans="1:30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45"/>
    </row>
    <row r="33" spans="2:15" x14ac:dyDescent="0.2">
      <c r="D33" s="20"/>
      <c r="E33" s="20"/>
      <c r="G33" s="51"/>
      <c r="H33" s="51"/>
      <c r="I33" s="51"/>
      <c r="J33" s="51"/>
      <c r="K33" s="51"/>
      <c r="L33" s="51"/>
      <c r="M33" s="51"/>
      <c r="N33" s="51"/>
      <c r="O33" s="51"/>
    </row>
    <row r="34" spans="2:15" hidden="1" x14ac:dyDescent="0.2">
      <c r="D34" s="20"/>
      <c r="E34" s="20"/>
      <c r="F34" s="5" t="s">
        <v>38</v>
      </c>
      <c r="G34" s="21"/>
    </row>
    <row r="35" spans="2:15" ht="15" hidden="1" x14ac:dyDescent="0.2">
      <c r="B35" s="52" t="s">
        <v>2</v>
      </c>
      <c r="C35" s="31">
        <f>SUM(D35:O35)</f>
        <v>0</v>
      </c>
      <c r="D35" s="53">
        <f t="shared" ref="D35:O35" si="19">+D21*D24</f>
        <v>0</v>
      </c>
      <c r="E35" s="53">
        <f t="shared" si="19"/>
        <v>0</v>
      </c>
      <c r="F35" s="53">
        <f t="shared" si="19"/>
        <v>0</v>
      </c>
      <c r="G35" s="53">
        <f t="shared" si="19"/>
        <v>0</v>
      </c>
      <c r="H35" s="53">
        <f t="shared" si="19"/>
        <v>0</v>
      </c>
      <c r="I35" s="53">
        <f t="shared" si="19"/>
        <v>0</v>
      </c>
      <c r="J35" s="53">
        <f t="shared" si="19"/>
        <v>0</v>
      </c>
      <c r="K35" s="53">
        <f t="shared" si="19"/>
        <v>0</v>
      </c>
      <c r="L35" s="53">
        <f t="shared" si="19"/>
        <v>0</v>
      </c>
      <c r="M35" s="53">
        <f t="shared" si="19"/>
        <v>0</v>
      </c>
      <c r="N35" s="53">
        <f t="shared" si="19"/>
        <v>0</v>
      </c>
      <c r="O35" s="53">
        <f t="shared" si="19"/>
        <v>0</v>
      </c>
    </row>
    <row r="36" spans="2:15" ht="15" hidden="1" x14ac:dyDescent="0.2">
      <c r="B36" s="54" t="s">
        <v>5</v>
      </c>
      <c r="C36" s="31">
        <f>SUM(D36:O36)</f>
        <v>0</v>
      </c>
      <c r="D36" s="55">
        <f t="shared" ref="D36:O36" si="20">+D22</f>
        <v>0</v>
      </c>
      <c r="E36" s="55">
        <f t="shared" si="20"/>
        <v>0</v>
      </c>
      <c r="F36" s="55">
        <f t="shared" si="20"/>
        <v>0</v>
      </c>
      <c r="G36" s="55">
        <f t="shared" si="20"/>
        <v>0</v>
      </c>
      <c r="H36" s="55">
        <f t="shared" si="20"/>
        <v>0</v>
      </c>
      <c r="I36" s="55">
        <f t="shared" si="20"/>
        <v>0</v>
      </c>
      <c r="J36" s="55">
        <f t="shared" si="20"/>
        <v>0</v>
      </c>
      <c r="K36" s="55">
        <f t="shared" si="20"/>
        <v>0</v>
      </c>
      <c r="L36" s="55">
        <f t="shared" si="20"/>
        <v>0</v>
      </c>
      <c r="M36" s="55">
        <f t="shared" si="20"/>
        <v>0</v>
      </c>
      <c r="N36" s="55">
        <f t="shared" si="20"/>
        <v>0</v>
      </c>
      <c r="O36" s="55">
        <f t="shared" si="20"/>
        <v>0</v>
      </c>
    </row>
    <row r="37" spans="2:15" ht="18" hidden="1" customHeight="1" thickBot="1" x14ac:dyDescent="0.25">
      <c r="B37" s="38" t="s">
        <v>35</v>
      </c>
      <c r="C37" s="31">
        <f>SUM(D37:O37)</f>
        <v>0</v>
      </c>
      <c r="D37" s="56">
        <f t="shared" ref="D37:O37" si="21">+D20*D24</f>
        <v>0</v>
      </c>
      <c r="E37" s="56">
        <f t="shared" si="21"/>
        <v>0</v>
      </c>
      <c r="F37" s="56">
        <f t="shared" si="21"/>
        <v>0</v>
      </c>
      <c r="G37" s="56">
        <f t="shared" si="21"/>
        <v>0</v>
      </c>
      <c r="H37" s="56">
        <f t="shared" si="21"/>
        <v>0</v>
      </c>
      <c r="I37" s="56">
        <f t="shared" si="21"/>
        <v>0</v>
      </c>
      <c r="J37" s="56">
        <f t="shared" si="21"/>
        <v>0</v>
      </c>
      <c r="K37" s="56">
        <f t="shared" si="21"/>
        <v>0</v>
      </c>
      <c r="L37" s="56">
        <f t="shared" si="21"/>
        <v>0</v>
      </c>
      <c r="M37" s="56">
        <f t="shared" si="21"/>
        <v>0</v>
      </c>
      <c r="N37" s="56">
        <f t="shared" si="21"/>
        <v>0</v>
      </c>
      <c r="O37" s="56">
        <f t="shared" si="21"/>
        <v>0</v>
      </c>
    </row>
    <row r="38" spans="2:15" ht="15" hidden="1" x14ac:dyDescent="0.2">
      <c r="B38" s="38" t="s">
        <v>6</v>
      </c>
      <c r="C38" s="31">
        <f>SUM(D38:O38)</f>
        <v>0</v>
      </c>
      <c r="D38" s="56">
        <f t="shared" ref="D38:O38" si="22">+D23*D24</f>
        <v>0</v>
      </c>
      <c r="E38" s="56">
        <f t="shared" si="22"/>
        <v>0</v>
      </c>
      <c r="F38" s="56">
        <f t="shared" si="22"/>
        <v>0</v>
      </c>
      <c r="G38" s="56">
        <f t="shared" si="22"/>
        <v>0</v>
      </c>
      <c r="H38" s="56">
        <f t="shared" si="22"/>
        <v>0</v>
      </c>
      <c r="I38" s="56">
        <f t="shared" si="22"/>
        <v>0</v>
      </c>
      <c r="J38" s="56">
        <f t="shared" si="22"/>
        <v>0</v>
      </c>
      <c r="K38" s="56">
        <f t="shared" si="22"/>
        <v>0</v>
      </c>
      <c r="L38" s="56">
        <f t="shared" si="22"/>
        <v>0</v>
      </c>
      <c r="M38" s="56">
        <f t="shared" si="22"/>
        <v>0</v>
      </c>
      <c r="N38" s="56">
        <f t="shared" si="22"/>
        <v>0</v>
      </c>
      <c r="O38" s="56">
        <f t="shared" si="22"/>
        <v>0</v>
      </c>
    </row>
    <row r="39" spans="2:15" hidden="1" x14ac:dyDescent="0.2">
      <c r="D39" s="57">
        <f>SUM(D35:D38)</f>
        <v>0</v>
      </c>
      <c r="E39" s="57">
        <f t="shared" ref="E39:O39" si="23">SUM(E35:E38)</f>
        <v>0</v>
      </c>
      <c r="F39" s="57">
        <f t="shared" si="23"/>
        <v>0</v>
      </c>
      <c r="G39" s="57">
        <f t="shared" si="23"/>
        <v>0</v>
      </c>
      <c r="H39" s="57">
        <f t="shared" si="23"/>
        <v>0</v>
      </c>
      <c r="I39" s="57">
        <f t="shared" si="23"/>
        <v>0</v>
      </c>
      <c r="J39" s="57">
        <f t="shared" si="23"/>
        <v>0</v>
      </c>
      <c r="K39" s="57">
        <f t="shared" si="23"/>
        <v>0</v>
      </c>
      <c r="L39" s="57">
        <f t="shared" si="23"/>
        <v>0</v>
      </c>
      <c r="M39" s="57">
        <f t="shared" si="23"/>
        <v>0</v>
      </c>
      <c r="N39" s="57">
        <f t="shared" si="23"/>
        <v>0</v>
      </c>
      <c r="O39" s="57">
        <f t="shared" si="23"/>
        <v>0</v>
      </c>
    </row>
    <row r="40" spans="2:15" hidden="1" x14ac:dyDescent="0.2">
      <c r="D40" s="57">
        <f t="shared" ref="D40:O40" si="24">+D26-D39</f>
        <v>0</v>
      </c>
      <c r="E40" s="57">
        <f t="shared" si="24"/>
        <v>0</v>
      </c>
      <c r="F40" s="57">
        <f t="shared" si="24"/>
        <v>0</v>
      </c>
      <c r="G40" s="57">
        <f t="shared" si="24"/>
        <v>0</v>
      </c>
      <c r="H40" s="57">
        <f t="shared" si="24"/>
        <v>0</v>
      </c>
      <c r="I40" s="57">
        <f t="shared" si="24"/>
        <v>0</v>
      </c>
      <c r="J40" s="57">
        <f t="shared" si="24"/>
        <v>0</v>
      </c>
      <c r="K40" s="57">
        <f t="shared" si="24"/>
        <v>0</v>
      </c>
      <c r="L40" s="57">
        <f t="shared" si="24"/>
        <v>0</v>
      </c>
      <c r="M40" s="57">
        <f t="shared" si="24"/>
        <v>0</v>
      </c>
      <c r="N40" s="57">
        <f t="shared" si="24"/>
        <v>0</v>
      </c>
      <c r="O40" s="57">
        <f t="shared" si="24"/>
        <v>0</v>
      </c>
    </row>
    <row r="41" spans="2:15" hidden="1" x14ac:dyDescent="0.2">
      <c r="C41" s="21"/>
    </row>
    <row r="42" spans="2:15" hidden="1" x14ac:dyDescent="0.2"/>
    <row r="43" spans="2:15" x14ac:dyDescent="0.2">
      <c r="N43" s="273"/>
      <c r="O43" s="274"/>
    </row>
  </sheetData>
  <sheetProtection algorithmName="SHA-512" hashValue="YXXkNnUbQZOETaaYgsstqoM0IxPWYSx2Glk+sWBUpyrd47nIlFFwIMH/Qm/wzqAXRrRNl35Vz/2AZMFGKCLQUQ==" saltValue="YaXxHoZ6+ogp0bvNHX3rfQ==" spinCount="100000" sheet="1" objects="1" scenarios="1" formatCells="0" formatColumns="0" formatRows="0"/>
  <mergeCells count="19">
    <mergeCell ref="N43:O43"/>
    <mergeCell ref="AC29:AD29"/>
    <mergeCell ref="AC30:AD30"/>
    <mergeCell ref="AC31:AD31"/>
    <mergeCell ref="B30:C30"/>
    <mergeCell ref="B28:C28"/>
    <mergeCell ref="A10:B12"/>
    <mergeCell ref="A17:A19"/>
    <mergeCell ref="A20:A26"/>
    <mergeCell ref="A28:A31"/>
    <mergeCell ref="A27:B27"/>
    <mergeCell ref="B31:C31"/>
    <mergeCell ref="B29:C29"/>
    <mergeCell ref="A13:A16"/>
    <mergeCell ref="L1:O2"/>
    <mergeCell ref="P1:R2"/>
    <mergeCell ref="A4:O4"/>
    <mergeCell ref="A1:E2"/>
    <mergeCell ref="D10:O1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&amp;L&amp;"Palatino Linotype,Regular"&amp;9&amp;G&amp;CPage &amp;P of &amp;N&amp;R&amp;"Palatino Linotype,Regular"&amp;8© CEPOL 2017.
Proprietary document. Printed copies are not controlled. Confirm revision status.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"/>
  <sheetViews>
    <sheetView workbookViewId="0">
      <selection activeCell="C18" sqref="C18"/>
    </sheetView>
  </sheetViews>
  <sheetFormatPr defaultColWidth="9.140625" defaultRowHeight="15" x14ac:dyDescent="0.25"/>
  <cols>
    <col min="3" max="3" width="46.28515625" customWidth="1"/>
  </cols>
  <sheetData>
    <row r="1" spans="1:7" s="2" customFormat="1" ht="17.25" x14ac:dyDescent="0.25">
      <c r="A1" s="3"/>
      <c r="B1" s="3"/>
      <c r="C1" s="3"/>
      <c r="D1" s="3"/>
      <c r="E1" s="3"/>
      <c r="F1" s="3"/>
      <c r="G1" s="1"/>
    </row>
  </sheetData>
  <phoneticPr fontId="5" type="noConversion"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ESTIMATE</vt:lpstr>
      <vt:lpstr>Trainers cost</vt:lpstr>
      <vt:lpstr>Sheet3</vt:lpstr>
      <vt:lpstr>'BUDGET ESTIMATE'!Print_Area</vt:lpstr>
      <vt:lpstr>'Trainers cost'!Print_Area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Liskova</dc:creator>
  <cp:lastModifiedBy>Jan Vykoukal</cp:lastModifiedBy>
  <cp:lastPrinted>2017-07-17T16:16:13Z</cp:lastPrinted>
  <dcterms:created xsi:type="dcterms:W3CDTF">2013-02-15T10:39:11Z</dcterms:created>
  <dcterms:modified xsi:type="dcterms:W3CDTF">2017-07-19T12:57:13Z</dcterms:modified>
</cp:coreProperties>
</file>